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upplier Services\CT PURA Dockets\06-10-22 Monthly Competition Reports\Submitted for Review\"/>
    </mc:Choice>
  </mc:AlternateContent>
  <xr:revisionPtr revIDLastSave="0" documentId="13_ncr:1_{BC368219-B80A-442F-8E5A-958666F83D4D}" xr6:coauthVersionLast="45" xr6:coauthVersionMax="45" xr10:uidLastSave="{00000000-0000-0000-0000-000000000000}"/>
  <bookViews>
    <workbookView xWindow="28680" yWindow="-120" windowWidth="29040" windowHeight="15840" xr2:uid="{59B81824-FA4B-4373-8C98-5C1DD09AF937}"/>
  </bookViews>
  <sheets>
    <sheet name="Smry Load Customer" sheetId="4" r:id="rId1"/>
    <sheet name="Suppliers" sheetId="2" r:id="rId2"/>
    <sheet name="REC Program Detail" sheetId="3" r:id="rId3"/>
  </sheets>
  <definedNames>
    <definedName name="_xlnm.Print_Area" localSheetId="2">'REC Program Detail'!$A$1:$D$39</definedName>
    <definedName name="_xlnm.Print_Area" localSheetId="1">Suppliers!$A$1:$F$54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3" l="1"/>
  <c r="A4" i="2"/>
  <c r="D49" i="2" l="1"/>
  <c r="C49" i="2"/>
  <c r="A33" i="3" l="1"/>
  <c r="A27" i="3"/>
  <c r="A36" i="3" l="1"/>
  <c r="A35" i="3"/>
  <c r="A37" i="3" l="1"/>
  <c r="E47" i="2" l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49" i="2" l="1"/>
  <c r="F33" i="2" s="1"/>
  <c r="F40" i="2" l="1"/>
  <c r="F25" i="2"/>
  <c r="F37" i="2"/>
  <c r="F23" i="2"/>
  <c r="F29" i="2"/>
  <c r="F36" i="2"/>
  <c r="F9" i="2"/>
  <c r="F21" i="2"/>
  <c r="F28" i="2"/>
  <c r="F35" i="2"/>
  <c r="F32" i="2"/>
  <c r="F38" i="2"/>
  <c r="F13" i="2"/>
  <c r="F20" i="2"/>
  <c r="F44" i="2"/>
  <c r="F43" i="2"/>
  <c r="F12" i="2"/>
  <c r="F27" i="2"/>
  <c r="F31" i="2"/>
  <c r="F15" i="2"/>
  <c r="F46" i="2"/>
  <c r="F24" i="2"/>
  <c r="F34" i="2"/>
  <c r="F16" i="2"/>
  <c r="F14" i="2"/>
  <c r="F30" i="2"/>
  <c r="F19" i="2"/>
  <c r="F22" i="2"/>
  <c r="F18" i="2"/>
  <c r="F42" i="2"/>
  <c r="F11" i="2"/>
  <c r="F47" i="2"/>
  <c r="F41" i="2"/>
  <c r="F26" i="2"/>
  <c r="F8" i="2"/>
  <c r="F10" i="2"/>
  <c r="F39" i="2"/>
  <c r="F45" i="2"/>
  <c r="F17" i="2"/>
  <c r="F49" i="2" l="1"/>
</calcChain>
</file>

<file path=xl/sharedStrings.xml><?xml version="1.0" encoding="utf-8"?>
<sst xmlns="http://schemas.openxmlformats.org/spreadsheetml/2006/main" count="153" uniqueCount="89">
  <si>
    <t>CL&amp;P dba Eversource Energy</t>
  </si>
  <si>
    <t>Electric Suppliers - MWh Load &amp; Customer Count Data</t>
  </si>
  <si>
    <t>Compliance Filing for Docket No. 06-10-22</t>
  </si>
  <si>
    <t>Customer Count by Class</t>
  </si>
  <si>
    <t>Residential</t>
  </si>
  <si>
    <t>Business</t>
  </si>
  <si>
    <t>Total</t>
  </si>
  <si>
    <t>Total All Suppliers</t>
  </si>
  <si>
    <t>SS = Standard Service;  LRS = Last Resort Service</t>
  </si>
  <si>
    <t>*The MWh load is cumulative for the calendar month (1 MWh = 1,000 kWh)</t>
  </si>
  <si>
    <t>*The customer counts are as of month end and do not reflect pending enrollments.</t>
  </si>
  <si>
    <t>% of Supplier
Customers</t>
  </si>
  <si>
    <t>Electric Suppliers</t>
  </si>
  <si>
    <t>Total Eversource Territory</t>
  </si>
  <si>
    <t>100 % Option</t>
  </si>
  <si>
    <t>* The customer counts are as of month end and do not reflect pending enrollments.</t>
  </si>
  <si>
    <t>Community Energy
CT Clean Energy Options Program</t>
  </si>
  <si>
    <t>3Degrees
CT Clean Energy Options Program</t>
  </si>
  <si>
    <t>Total
CT Clean Energy Options Program</t>
  </si>
  <si>
    <t>Sterling Planet
Renewable Energy Certificates</t>
  </si>
  <si>
    <t>Total
All Rec Options</t>
  </si>
  <si>
    <t>50 % Option</t>
  </si>
  <si>
    <t>Residential - SS</t>
  </si>
  <si>
    <t>Business - SS</t>
  </si>
  <si>
    <t>Business - LRS</t>
  </si>
  <si>
    <t>MWh</t>
  </si>
  <si>
    <t>% of Class</t>
  </si>
  <si>
    <t>% of Total</t>
  </si>
  <si>
    <t>Suppliers</t>
  </si>
  <si>
    <t>Eversource</t>
  </si>
  <si>
    <t>Customers</t>
  </si>
  <si>
    <t>Customer Count - REC Programs</t>
  </si>
  <si>
    <t xml:space="preserve">Residential </t>
  </si>
  <si>
    <t xml:space="preserve">Business </t>
  </si>
  <si>
    <t>Business - &lt; 50% Option</t>
  </si>
  <si>
    <t>Total CCEO</t>
  </si>
  <si>
    <t>REC Only</t>
  </si>
  <si>
    <t>Total All REC's</t>
  </si>
  <si>
    <t>Summary Data</t>
  </si>
  <si>
    <t>25 % Option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</si>
  <si>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Load is cumulative for the calendar month (1 MWh = 1,000 kWh)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</si>
  <si>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Customer counts are as of the date shown and do not reflect pending enrollments.</t>
    </r>
  </si>
  <si>
    <t>Data as of March 31, 2021</t>
  </si>
  <si>
    <r>
      <t>Customer Load - Suppliers and Eversource (MWh)</t>
    </r>
    <r>
      <rPr>
        <b/>
        <vertAlign val="superscript"/>
        <sz val="11"/>
        <rFont val="Arial"/>
        <family val="2"/>
      </rPr>
      <t xml:space="preserve"> 1</t>
    </r>
  </si>
  <si>
    <t>As the above table shows,810,870 MWh, or 48.0% of Eversource's total load is served by electric suppliers</t>
  </si>
  <si>
    <t>while 878,521 MWh, or 52.0% of the load is provided under Standard Service or Last Resort service through Eversource.</t>
  </si>
  <si>
    <r>
      <t xml:space="preserve">Customer Count - Suppliers and Eversource </t>
    </r>
    <r>
      <rPr>
        <b/>
        <vertAlign val="superscript"/>
        <sz val="11"/>
        <rFont val="Arial"/>
        <family val="2"/>
      </rPr>
      <t>2</t>
    </r>
  </si>
  <si>
    <t>As the above table shows, 252,381 of Eversource's total customers, or 20.0% are served by electric suppliers</t>
  </si>
  <si>
    <t>while 1,011,760 or 80.0% of the customers continue to receive Standard Service or Last Resort service through Eversource.</t>
  </si>
  <si>
    <t xml:space="preserve">AMBIT ENERGY, LLC                  </t>
  </si>
  <si>
    <t xml:space="preserve">ATLANTIC ENERGY MA, LLC            </t>
  </si>
  <si>
    <t xml:space="preserve">CALPINE ENERGY SOLUTIONS           </t>
  </si>
  <si>
    <t xml:space="preserve">CHAMPION ENERGY SERVICES           </t>
  </si>
  <si>
    <t xml:space="preserve">CHOICE ENERGY                      </t>
  </si>
  <si>
    <t xml:space="preserve">CLEARVIEW ELECTRIC                 </t>
  </si>
  <si>
    <t xml:space="preserve">CONNECTICUT GAS &amp; ELECTRIC INC     </t>
  </si>
  <si>
    <t xml:space="preserve">CONSTELLATION NEWENERGY ANDE       </t>
  </si>
  <si>
    <t xml:space="preserve">CONSTELLATION NEWENERGY C&amp;I        </t>
  </si>
  <si>
    <t xml:space="preserve">CONSTELLATION NEWENERGY CKSP       </t>
  </si>
  <si>
    <t xml:space="preserve">CONSTELLATION NEWENERGY RES        </t>
  </si>
  <si>
    <t xml:space="preserve">DIRECT ENERGY BUSINESS, LLC        </t>
  </si>
  <si>
    <t xml:space="preserve">DIRECT ENERGY SERVICES, LLC        </t>
  </si>
  <si>
    <t xml:space="preserve">DISCOUNT POWER INC                 </t>
  </si>
  <si>
    <t xml:space="preserve">EDF ENERGY SERVICES, LLC           </t>
  </si>
  <si>
    <t xml:space="preserve">ELIGO ENERGY CT, LLC               </t>
  </si>
  <si>
    <t xml:space="preserve">ENERGY PLUS HOLDINGS LLC           </t>
  </si>
  <si>
    <t xml:space="preserve">ENERGY REWARDS                     </t>
  </si>
  <si>
    <t xml:space="preserve">ENGIE RESOURCES                    </t>
  </si>
  <si>
    <t xml:space="preserve">FIRST POINT POWER, LLC             </t>
  </si>
  <si>
    <t xml:space="preserve">LIBERTY POWER HOLDINGS LLC         </t>
  </si>
  <si>
    <t>MAJOR ENERGY ELECTRIC SERVICES, LLC</t>
  </si>
  <si>
    <t xml:space="preserve">MEGA ENERGY OF NEW ENGLAND LLC     </t>
  </si>
  <si>
    <t xml:space="preserve">MP2 ENERGY NE LLC                  </t>
  </si>
  <si>
    <t xml:space="preserve">NATIONAL GAS &amp; ELECTRIC, LLC       </t>
  </si>
  <si>
    <t xml:space="preserve">NEXTERA ENERGY SERVICES CONN       </t>
  </si>
  <si>
    <t xml:space="preserve">NORTH AMERICAN POWER AND GAS LLC   </t>
  </si>
  <si>
    <t xml:space="preserve">NRG RETAIL SOLUTIONS               </t>
  </si>
  <si>
    <t xml:space="preserve">PUBLIC POWER LLC                   </t>
  </si>
  <si>
    <t xml:space="preserve">RESIDENTS ENERGY, LLC              </t>
  </si>
  <si>
    <t xml:space="preserve">SPARK ENERGY, L P                  </t>
  </si>
  <si>
    <t xml:space="preserve">STARION ENERGY INC                 </t>
  </si>
  <si>
    <t>SUNWAVE GAS AND POWER CONNECTICUT I</t>
  </si>
  <si>
    <t xml:space="preserve">TEXAS RETAIL ENERGY,LLC            </t>
  </si>
  <si>
    <t xml:space="preserve">THINK ENERGY                       </t>
  </si>
  <si>
    <t xml:space="preserve">TOWN SQUARE ENERGY                 </t>
  </si>
  <si>
    <t xml:space="preserve">VERDE ENERGY USA, INC              </t>
  </si>
  <si>
    <t xml:space="preserve">VIRIDIAN ENERGY, INC               </t>
  </si>
  <si>
    <t xml:space="preserve">WATTIFI INC                        </t>
  </si>
  <si>
    <t xml:space="preserve">XOOM ENERGY CONNECTICUT LLC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</si>
</sst>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8"/>
      <name val="Calibri"/>
      <family val="2"/>
      <scheme val="minor"/>
    </font>
    <font>
      <b/>
      <vertAlign val="superscript"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0" fontId="3" fillId="2" borderId="0" xfId="0" applyFont="1" applyFill="1" applyBorder="1" applyProtection="1"/>
    <xf numFmtId="164" fontId="4" fillId="2" borderId="0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/>
    <xf numFmtId="3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1" xfId="0" applyFont="1" applyFill="1" applyBorder="1" applyProtection="1"/>
    <xf numFmtId="0" fontId="2" fillId="2" borderId="5" xfId="0" applyFont="1" applyFill="1" applyBorder="1" applyProtection="1"/>
    <xf numFmtId="0" fontId="5" fillId="2" borderId="0" xfId="0" applyFont="1" applyFill="1" applyBorder="1" applyProtection="1"/>
    <xf numFmtId="0" fontId="2" fillId="2" borderId="0" xfId="0" applyFont="1" applyFill="1" applyBorder="1" applyProtection="1"/>
    <xf numFmtId="3" fontId="5" fillId="2" borderId="0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164" fontId="5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Continuous" vertical="center"/>
    </xf>
    <xf numFmtId="0" fontId="3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 wrapText="1"/>
    </xf>
    <xf numFmtId="3" fontId="5" fillId="2" borderId="1" xfId="0" applyNumberFormat="1" applyFont="1" applyFill="1" applyBorder="1" applyAlignment="1">
      <alignment horizontal="right" indent="3"/>
    </xf>
    <xf numFmtId="3" fontId="5" fillId="2" borderId="1" xfId="0" applyNumberFormat="1" applyFont="1" applyFill="1" applyBorder="1" applyAlignment="1" applyProtection="1">
      <alignment horizontal="right" indent="3"/>
      <protection locked="0"/>
    </xf>
    <xf numFmtId="0" fontId="6" fillId="0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3" fontId="5" fillId="2" borderId="7" xfId="0" applyNumberFormat="1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3" fontId="11" fillId="2" borderId="7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3" fontId="2" fillId="2" borderId="1" xfId="0" applyNumberFormat="1" applyFont="1" applyFill="1" applyBorder="1" applyAlignment="1" applyProtection="1">
      <alignment horizontal="right" indent="3"/>
    </xf>
    <xf numFmtId="164" fontId="5" fillId="2" borderId="1" xfId="1" applyNumberFormat="1" applyFont="1" applyFill="1" applyBorder="1" applyAlignment="1" applyProtection="1">
      <alignment horizontal="right" indent="3"/>
    </xf>
    <xf numFmtId="0" fontId="5" fillId="2" borderId="0" xfId="2" applyFont="1" applyFill="1"/>
    <xf numFmtId="3" fontId="2" fillId="2" borderId="5" xfId="0" applyNumberFormat="1" applyFont="1" applyFill="1" applyBorder="1" applyAlignment="1" applyProtection="1">
      <alignment horizontal="right" indent="3"/>
    </xf>
    <xf numFmtId="164" fontId="2" fillId="2" borderId="1" xfId="1" applyNumberFormat="1" applyFont="1" applyFill="1" applyBorder="1" applyAlignment="1" applyProtection="1">
      <alignment horizontal="right" indent="3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3" fontId="3" fillId="2" borderId="1" xfId="0" applyNumberFormat="1" applyFont="1" applyFill="1" applyBorder="1" applyAlignment="1">
      <alignment horizontal="center"/>
    </xf>
    <xf numFmtId="0" fontId="5" fillId="2" borderId="0" xfId="0" applyFont="1" applyFill="1" applyProtection="1"/>
    <xf numFmtId="3" fontId="4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" fontId="3" fillId="2" borderId="0" xfId="0" applyNumberFormat="1" applyFont="1" applyFill="1" applyAlignment="1" applyProtection="1">
      <alignment horizontal="left"/>
    </xf>
  </cellXfs>
  <cellStyles count="3">
    <cellStyle name="Normal" xfId="0" builtinId="0"/>
    <cellStyle name="Normal 5" xfId="2" xr:uid="{E80A09D8-C05E-43BB-9B71-F823668BD030}"/>
    <cellStyle name="Percent" xfId="1" builtinId="5"/>
  </cellStyles>
  <dxfs count="0"/>
  <tableStyles count="0" defaultTableStyle="TableStyleMedium2" defaultPivotStyle="PivotStyleLight16"/>
  <colors>
    <mruColors>
      <color rgb="FF3333FF"/>
      <color rgb="FFFFFF99"/>
      <color rgb="FFFF99FF"/>
      <color rgb="FFFF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3952-8B07-4EAB-8D4D-F8EAB0CA74BD}">
  <sheetPr>
    <pageSetUpPr fitToPage="1"/>
  </sheetPr>
  <dimension ref="A1:I38"/>
  <sheetViews>
    <sheetView tabSelected="1" view="pageLayout" zoomScaleNormal="90" workbookViewId="0">
      <selection activeCell="A6" sqref="A6"/>
    </sheetView>
  </sheetViews>
  <sheetFormatPr defaultRowHeight="14.4" x14ac:dyDescent="0.3"/>
  <cols>
    <col min="1" max="1" width="14.77734375" style="21" bestFit="1" customWidth="1"/>
    <col min="2" max="2" width="11.6640625" style="21" bestFit="1" customWidth="1"/>
    <col min="3" max="3" width="11.21875" style="21" bestFit="1" customWidth="1"/>
    <col min="4" max="4" width="11.6640625" style="21" bestFit="1" customWidth="1"/>
    <col min="5" max="5" width="11.21875" style="21" bestFit="1" customWidth="1"/>
    <col min="6" max="6" width="11.6640625" style="21" bestFit="1" customWidth="1"/>
    <col min="7" max="7" width="13.33203125" style="21" customWidth="1"/>
    <col min="8" max="8" width="12.5546875" style="21" customWidth="1"/>
    <col min="9" max="9" width="16.21875" style="21" customWidth="1"/>
  </cols>
  <sheetData>
    <row r="1" spans="1:9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x14ac:dyDescent="0.3">
      <c r="A2" s="48" t="s">
        <v>38</v>
      </c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</row>
    <row r="4" spans="1:9" x14ac:dyDescent="0.3">
      <c r="A4" s="48" t="s">
        <v>2</v>
      </c>
      <c r="B4" s="48"/>
      <c r="C4" s="48"/>
      <c r="D4" s="48"/>
      <c r="E4" s="48"/>
      <c r="F4" s="48"/>
      <c r="G4" s="48"/>
      <c r="H4" s="48"/>
      <c r="I4" s="48"/>
    </row>
    <row r="5" spans="1:9" x14ac:dyDescent="0.3">
      <c r="A5" s="48" t="s">
        <v>42</v>
      </c>
      <c r="B5" s="48"/>
      <c r="C5" s="48"/>
      <c r="D5" s="48"/>
      <c r="E5" s="48"/>
      <c r="F5" s="48"/>
      <c r="G5" s="48"/>
      <c r="H5" s="48"/>
      <c r="I5" s="48"/>
    </row>
    <row r="6" spans="1:9" x14ac:dyDescent="0.3">
      <c r="A6" s="12"/>
      <c r="B6" s="12"/>
      <c r="C6" s="12"/>
      <c r="D6" s="12"/>
      <c r="E6" s="12"/>
      <c r="F6" s="12"/>
      <c r="G6" s="12"/>
      <c r="H6" s="12"/>
      <c r="I6" s="12"/>
    </row>
    <row r="7" spans="1:9" ht="16.8" x14ac:dyDescent="0.3">
      <c r="A7" s="12"/>
      <c r="B7" s="49" t="s">
        <v>43</v>
      </c>
      <c r="C7" s="49"/>
      <c r="D7" s="49"/>
      <c r="E7" s="49"/>
      <c r="F7" s="49"/>
      <c r="G7" s="49"/>
      <c r="H7" s="49"/>
      <c r="I7" s="49"/>
    </row>
    <row r="8" spans="1:9" x14ac:dyDescent="0.3">
      <c r="A8" s="12"/>
      <c r="B8" s="50" t="s">
        <v>22</v>
      </c>
      <c r="C8" s="50"/>
      <c r="D8" s="50" t="s">
        <v>23</v>
      </c>
      <c r="E8" s="50"/>
      <c r="F8" s="50" t="s">
        <v>24</v>
      </c>
      <c r="G8" s="50"/>
      <c r="H8" s="50" t="s">
        <v>13</v>
      </c>
      <c r="I8" s="50"/>
    </row>
    <row r="9" spans="1:9" x14ac:dyDescent="0.3">
      <c r="A9" s="12"/>
      <c r="B9" s="32" t="s">
        <v>25</v>
      </c>
      <c r="C9" s="32" t="s">
        <v>26</v>
      </c>
      <c r="D9" s="32" t="s">
        <v>25</v>
      </c>
      <c r="E9" s="32" t="s">
        <v>26</v>
      </c>
      <c r="F9" s="32" t="s">
        <v>25</v>
      </c>
      <c r="G9" s="32" t="s">
        <v>26</v>
      </c>
      <c r="H9" s="32" t="s">
        <v>25</v>
      </c>
      <c r="I9" s="32" t="s">
        <v>27</v>
      </c>
    </row>
    <row r="10" spans="1:9" x14ac:dyDescent="0.3">
      <c r="A10" s="33" t="s">
        <v>28</v>
      </c>
      <c r="B10" s="34">
        <v>166878.125</v>
      </c>
      <c r="C10" s="35">
        <v>0.19340336251702489</v>
      </c>
      <c r="D10" s="34">
        <v>397640.12700000004</v>
      </c>
      <c r="E10" s="35">
        <v>0.71769034722006375</v>
      </c>
      <c r="F10" s="34">
        <v>246351.61300000001</v>
      </c>
      <c r="G10" s="35">
        <v>0.90409005055212011</v>
      </c>
      <c r="H10" s="34">
        <v>810869.86500000011</v>
      </c>
      <c r="I10" s="35">
        <v>0.47997757130441904</v>
      </c>
    </row>
    <row r="11" spans="1:9" x14ac:dyDescent="0.3">
      <c r="A11" s="33" t="s">
        <v>29</v>
      </c>
      <c r="B11" s="36">
        <v>695972.049</v>
      </c>
      <c r="C11" s="35">
        <v>0.80659663748297517</v>
      </c>
      <c r="D11" s="36">
        <v>156415.15400000001</v>
      </c>
      <c r="E11" s="35">
        <v>0.28230965277993619</v>
      </c>
      <c r="F11" s="36">
        <v>26134.09</v>
      </c>
      <c r="G11" s="35">
        <v>9.5909949447879825E-2</v>
      </c>
      <c r="H11" s="36">
        <v>878521.29299999995</v>
      </c>
      <c r="I11" s="35">
        <v>0.52002242869558091</v>
      </c>
    </row>
    <row r="12" spans="1:9" x14ac:dyDescent="0.3">
      <c r="A12" s="33" t="s">
        <v>6</v>
      </c>
      <c r="B12" s="37">
        <v>862850.174</v>
      </c>
      <c r="C12" s="38"/>
      <c r="D12" s="37">
        <v>554055.28100000008</v>
      </c>
      <c r="E12" s="38"/>
      <c r="F12" s="37">
        <v>272485.70300000004</v>
      </c>
      <c r="G12" s="38"/>
      <c r="H12" s="37">
        <v>1689391.1580000001</v>
      </c>
      <c r="I12" s="38"/>
    </row>
    <row r="13" spans="1:9" x14ac:dyDescent="0.3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3">
      <c r="A14" s="51" t="s">
        <v>44</v>
      </c>
      <c r="B14" s="51"/>
      <c r="C14" s="51"/>
      <c r="D14" s="51"/>
      <c r="E14" s="51"/>
      <c r="F14" s="51"/>
      <c r="G14" s="51"/>
      <c r="H14" s="51"/>
      <c r="I14" s="51"/>
    </row>
    <row r="15" spans="1:9" x14ac:dyDescent="0.3">
      <c r="A15" s="51" t="s">
        <v>45</v>
      </c>
      <c r="B15" s="51"/>
      <c r="C15" s="51"/>
      <c r="D15" s="51"/>
      <c r="E15" s="51"/>
      <c r="F15" s="51"/>
      <c r="G15" s="51"/>
      <c r="H15" s="51"/>
      <c r="I15" s="51"/>
    </row>
    <row r="16" spans="1:9" x14ac:dyDescent="0.3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3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6.8" x14ac:dyDescent="0.3">
      <c r="A18" s="12"/>
      <c r="B18" s="49" t="s">
        <v>46</v>
      </c>
      <c r="C18" s="49"/>
      <c r="D18" s="49"/>
      <c r="E18" s="49"/>
      <c r="F18" s="49"/>
      <c r="G18" s="49"/>
      <c r="H18" s="49"/>
      <c r="I18" s="49"/>
    </row>
    <row r="19" spans="1:9" x14ac:dyDescent="0.3">
      <c r="A19" s="12"/>
      <c r="B19" s="50" t="s">
        <v>22</v>
      </c>
      <c r="C19" s="50"/>
      <c r="D19" s="50" t="s">
        <v>23</v>
      </c>
      <c r="E19" s="50"/>
      <c r="F19" s="50" t="s">
        <v>24</v>
      </c>
      <c r="G19" s="50"/>
      <c r="H19" s="50" t="s">
        <v>13</v>
      </c>
      <c r="I19" s="50"/>
    </row>
    <row r="20" spans="1:9" x14ac:dyDescent="0.3">
      <c r="A20" s="12"/>
      <c r="B20" s="32" t="s">
        <v>30</v>
      </c>
      <c r="C20" s="32" t="s">
        <v>26</v>
      </c>
      <c r="D20" s="32" t="s">
        <v>30</v>
      </c>
      <c r="E20" s="32" t="s">
        <v>26</v>
      </c>
      <c r="F20" s="32" t="s">
        <v>30</v>
      </c>
      <c r="G20" s="32" t="s">
        <v>26</v>
      </c>
      <c r="H20" s="32" t="s">
        <v>30</v>
      </c>
      <c r="I20" s="32" t="s">
        <v>27</v>
      </c>
    </row>
    <row r="21" spans="1:9" x14ac:dyDescent="0.3">
      <c r="A21" s="33" t="s">
        <v>28</v>
      </c>
      <c r="B21" s="34">
        <v>198849</v>
      </c>
      <c r="C21" s="35">
        <v>0.17444424949556978</v>
      </c>
      <c r="D21" s="34">
        <v>52894</v>
      </c>
      <c r="E21" s="35">
        <v>0.42826375619393076</v>
      </c>
      <c r="F21" s="34">
        <v>638</v>
      </c>
      <c r="G21" s="35">
        <v>0.87039563437926326</v>
      </c>
      <c r="H21" s="34">
        <v>252381</v>
      </c>
      <c r="I21" s="35">
        <v>0.19964624199357509</v>
      </c>
    </row>
    <row r="22" spans="1:9" x14ac:dyDescent="0.3">
      <c r="A22" s="33" t="s">
        <v>29</v>
      </c>
      <c r="B22" s="36">
        <v>941051</v>
      </c>
      <c r="C22" s="35">
        <v>0.8255557505044302</v>
      </c>
      <c r="D22" s="36">
        <v>70614</v>
      </c>
      <c r="E22" s="35">
        <v>0.57173624380606924</v>
      </c>
      <c r="F22" s="36">
        <v>95</v>
      </c>
      <c r="G22" s="35">
        <v>0.12960436562073671</v>
      </c>
      <c r="H22" s="36">
        <v>1011760</v>
      </c>
      <c r="I22" s="35">
        <v>0.80035375800642494</v>
      </c>
    </row>
    <row r="23" spans="1:9" x14ac:dyDescent="0.3">
      <c r="A23" s="33" t="s">
        <v>6</v>
      </c>
      <c r="B23" s="37">
        <v>1139900</v>
      </c>
      <c r="C23" s="38"/>
      <c r="D23" s="37">
        <v>123508</v>
      </c>
      <c r="E23" s="38"/>
      <c r="F23" s="37">
        <v>733</v>
      </c>
      <c r="G23" s="38"/>
      <c r="H23" s="37">
        <v>1264141</v>
      </c>
      <c r="I23" s="38"/>
    </row>
    <row r="24" spans="1:9" x14ac:dyDescent="0.3">
      <c r="A24" s="12"/>
      <c r="B24" s="12"/>
      <c r="C24" s="12"/>
      <c r="D24" s="12"/>
      <c r="E24" s="12"/>
      <c r="F24" s="12"/>
      <c r="G24" s="12"/>
      <c r="H24" s="12"/>
      <c r="I24" s="12"/>
    </row>
    <row r="25" spans="1:9" x14ac:dyDescent="0.3">
      <c r="A25" s="51" t="s">
        <v>47</v>
      </c>
      <c r="B25" s="51"/>
      <c r="C25" s="51"/>
      <c r="D25" s="51"/>
      <c r="E25" s="51"/>
      <c r="F25" s="51"/>
      <c r="G25" s="51"/>
      <c r="H25" s="51"/>
      <c r="I25" s="51"/>
    </row>
    <row r="26" spans="1:9" x14ac:dyDescent="0.3">
      <c r="A26" s="51" t="s">
        <v>48</v>
      </c>
      <c r="B26" s="51"/>
      <c r="C26" s="51"/>
      <c r="D26" s="51"/>
      <c r="E26" s="51"/>
      <c r="F26" s="51"/>
      <c r="G26" s="51"/>
      <c r="H26" s="51"/>
      <c r="I26" s="51"/>
    </row>
    <row r="29" spans="1:9" x14ac:dyDescent="0.3">
      <c r="B29" s="53" t="s">
        <v>31</v>
      </c>
      <c r="C29" s="53"/>
      <c r="D29" s="53"/>
      <c r="E29" s="53"/>
      <c r="F29" s="53"/>
      <c r="G29" s="53"/>
      <c r="H29" s="53"/>
      <c r="I29" s="53"/>
    </row>
    <row r="30" spans="1:9" x14ac:dyDescent="0.3">
      <c r="B30" s="50" t="s">
        <v>32</v>
      </c>
      <c r="C30" s="50"/>
      <c r="D30" s="50" t="s">
        <v>33</v>
      </c>
      <c r="E30" s="50"/>
      <c r="F30" s="50" t="s">
        <v>34</v>
      </c>
      <c r="G30" s="50"/>
      <c r="H30" s="50" t="s">
        <v>13</v>
      </c>
      <c r="I30" s="50"/>
    </row>
    <row r="31" spans="1:9" x14ac:dyDescent="0.3">
      <c r="B31" s="32" t="s">
        <v>30</v>
      </c>
      <c r="C31" s="32" t="s">
        <v>26</v>
      </c>
      <c r="D31" s="32" t="s">
        <v>30</v>
      </c>
      <c r="E31" s="32" t="s">
        <v>26</v>
      </c>
      <c r="F31" s="32" t="s">
        <v>30</v>
      </c>
      <c r="G31" s="32" t="s">
        <v>26</v>
      </c>
      <c r="H31" s="32" t="s">
        <v>30</v>
      </c>
      <c r="I31" s="32" t="s">
        <v>27</v>
      </c>
    </row>
    <row r="32" spans="1:9" x14ac:dyDescent="0.3">
      <c r="A32" s="21" t="s">
        <v>35</v>
      </c>
      <c r="B32" s="34">
        <v>10140</v>
      </c>
      <c r="C32" s="35">
        <v>1.1798403368716555E-2</v>
      </c>
      <c r="D32" s="34">
        <v>144</v>
      </c>
      <c r="E32" s="35">
        <v>1.1659163778864527E-3</v>
      </c>
      <c r="F32" s="34">
        <v>1</v>
      </c>
      <c r="G32" s="35">
        <v>8.0488727553706096E-6</v>
      </c>
      <c r="H32" s="34">
        <v>10285</v>
      </c>
      <c r="I32" s="35">
        <v>8.1359595171741125E-3</v>
      </c>
    </row>
    <row r="33" spans="1:9" x14ac:dyDescent="0.3">
      <c r="A33" s="21" t="s">
        <v>36</v>
      </c>
      <c r="B33" s="36">
        <v>3309</v>
      </c>
      <c r="C33" s="35">
        <v>2.9028862180893061E-3</v>
      </c>
      <c r="D33" s="36">
        <v>92</v>
      </c>
      <c r="E33" s="35">
        <v>7.4489101920523367E-4</v>
      </c>
      <c r="F33" s="36">
        <v>0</v>
      </c>
      <c r="G33" s="35">
        <v>0</v>
      </c>
      <c r="H33" s="36">
        <v>3401</v>
      </c>
      <c r="I33" s="35">
        <v>2.6903644451054115E-3</v>
      </c>
    </row>
    <row r="34" spans="1:9" x14ac:dyDescent="0.3">
      <c r="A34" s="21" t="s">
        <v>37</v>
      </c>
      <c r="B34" s="37">
        <v>13449</v>
      </c>
      <c r="C34" s="38"/>
      <c r="D34" s="37">
        <v>236</v>
      </c>
      <c r="E34" s="38"/>
      <c r="F34" s="37">
        <v>1</v>
      </c>
      <c r="G34" s="38"/>
      <c r="H34" s="37">
        <v>13686</v>
      </c>
      <c r="I34" s="38"/>
    </row>
    <row r="37" spans="1:9" ht="16.8" x14ac:dyDescent="0.3">
      <c r="A37" s="52" t="s">
        <v>40</v>
      </c>
      <c r="B37" s="52"/>
      <c r="C37" s="52"/>
      <c r="D37" s="52"/>
      <c r="E37" s="52"/>
      <c r="F37" s="52"/>
      <c r="G37" s="52"/>
      <c r="H37" s="52"/>
      <c r="I37" s="52"/>
    </row>
    <row r="38" spans="1:9" ht="16.8" x14ac:dyDescent="0.3">
      <c r="A38" s="52" t="s">
        <v>41</v>
      </c>
      <c r="B38" s="52"/>
      <c r="C38" s="52"/>
      <c r="D38" s="52"/>
      <c r="E38" s="52"/>
      <c r="F38" s="52"/>
      <c r="G38" s="52"/>
      <c r="H38" s="52"/>
      <c r="I38" s="52"/>
    </row>
  </sheetData>
  <mergeCells count="26">
    <mergeCell ref="A37:I37"/>
    <mergeCell ref="A38:I38"/>
    <mergeCell ref="A25:I25"/>
    <mergeCell ref="A26:I26"/>
    <mergeCell ref="B29:I29"/>
    <mergeCell ref="B30:C30"/>
    <mergeCell ref="D30:E30"/>
    <mergeCell ref="F30:G30"/>
    <mergeCell ref="H30:I30"/>
    <mergeCell ref="A14:I14"/>
    <mergeCell ref="A15:I15"/>
    <mergeCell ref="B18:I18"/>
    <mergeCell ref="B19:C19"/>
    <mergeCell ref="D19:E19"/>
    <mergeCell ref="F19:G19"/>
    <mergeCell ref="H19:I19"/>
    <mergeCell ref="B7:I7"/>
    <mergeCell ref="B8:C8"/>
    <mergeCell ref="D8:E8"/>
    <mergeCell ref="F8:G8"/>
    <mergeCell ref="H8:I8"/>
    <mergeCell ref="A1:I1"/>
    <mergeCell ref="A2:I2"/>
    <mergeCell ref="A3:I3"/>
    <mergeCell ref="A4:I4"/>
    <mergeCell ref="A5:I5"/>
  </mergeCells>
  <phoneticPr fontId="9" type="noConversion"/>
  <pageMargins left="0.31624999999999998" right="0.27124999999999999" top="0.98281249999999998" bottom="0.75" header="0.3" footer="0.3"/>
  <pageSetup scale="88" orientation="portrait" horizontalDpi="4294967293" verticalDpi="0"/>
  <headerFooter>
    <oddHeader>&amp;R&amp;8Connecticut Light and Power dba Eversource Energy
Docket No. 06-10-22
Page &amp;P of &amp;N
Dated &amp;D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8401-366D-41C3-A6BA-4F2DD25A936C}">
  <sheetPr>
    <pageSetUpPr fitToPage="1"/>
  </sheetPr>
  <dimension ref="A1:F55"/>
  <sheetViews>
    <sheetView showGridLines="0" view="pageLayout" zoomScaleNormal="100" workbookViewId="0">
      <selection activeCell="A6" sqref="A6"/>
    </sheetView>
  </sheetViews>
  <sheetFormatPr defaultColWidth="9.109375" defaultRowHeight="13.8" x14ac:dyDescent="0.25"/>
  <cols>
    <col min="1" max="1" width="5.109375" style="31" customWidth="1"/>
    <col min="2" max="2" width="48" style="31" bestFit="1" customWidth="1"/>
    <col min="3" max="5" width="15.6640625" style="31" customWidth="1"/>
    <col min="6" max="6" width="16.21875" style="31" customWidth="1"/>
    <col min="7" max="16384" width="9.109375" style="31"/>
  </cols>
  <sheetData>
    <row r="1" spans="1:6" ht="18" customHeight="1" x14ac:dyDescent="0.25">
      <c r="A1" s="48" t="s">
        <v>0</v>
      </c>
      <c r="B1" s="48"/>
      <c r="C1" s="48"/>
      <c r="D1" s="48"/>
      <c r="E1" s="48"/>
      <c r="F1" s="48"/>
    </row>
    <row r="2" spans="1:6" ht="18" customHeight="1" x14ac:dyDescent="0.25">
      <c r="A2" s="48" t="s">
        <v>1</v>
      </c>
      <c r="B2" s="48"/>
      <c r="C2" s="48"/>
      <c r="D2" s="48"/>
      <c r="E2" s="48"/>
      <c r="F2" s="48"/>
    </row>
    <row r="3" spans="1:6" ht="18" customHeight="1" x14ac:dyDescent="0.25">
      <c r="A3" s="48" t="s">
        <v>2</v>
      </c>
      <c r="B3" s="48"/>
      <c r="C3" s="48"/>
      <c r="D3" s="48"/>
      <c r="E3" s="48"/>
      <c r="F3" s="48"/>
    </row>
    <row r="4" spans="1:6" ht="18" customHeight="1" x14ac:dyDescent="0.25">
      <c r="A4" s="48" t="str">
        <f>'Smry Load Customer'!A5:I5</f>
        <v>Data as of March 31, 2021</v>
      </c>
      <c r="B4" s="48"/>
      <c r="C4" s="48"/>
      <c r="D4" s="48"/>
      <c r="E4" s="48"/>
      <c r="F4" s="48"/>
    </row>
    <row r="5" spans="1:6" x14ac:dyDescent="0.25">
      <c r="A5" s="1"/>
      <c r="B5" s="2"/>
      <c r="C5" s="3"/>
      <c r="D5" s="3"/>
      <c r="E5" s="4"/>
      <c r="F5" s="4"/>
    </row>
    <row r="6" spans="1:6" x14ac:dyDescent="0.25">
      <c r="A6" s="5"/>
      <c r="B6" s="6"/>
      <c r="C6" s="55" t="s">
        <v>3</v>
      </c>
      <c r="D6" s="56"/>
      <c r="E6" s="56"/>
      <c r="F6" s="57"/>
    </row>
    <row r="7" spans="1:6" ht="27.6" x14ac:dyDescent="0.25">
      <c r="A7" s="7"/>
      <c r="B7" s="8" t="s">
        <v>12</v>
      </c>
      <c r="C7" s="8" t="s">
        <v>4</v>
      </c>
      <c r="D7" s="8" t="s">
        <v>5</v>
      </c>
      <c r="E7" s="8" t="s">
        <v>6</v>
      </c>
      <c r="F7" s="8" t="s">
        <v>11</v>
      </c>
    </row>
    <row r="8" spans="1:6" x14ac:dyDescent="0.25">
      <c r="A8" s="7">
        <v>1</v>
      </c>
      <c r="B8" s="9" t="s">
        <v>49</v>
      </c>
      <c r="C8" s="29">
        <v>15218</v>
      </c>
      <c r="D8" s="30">
        <v>2614</v>
      </c>
      <c r="E8" s="39">
        <f>IF(SUM(C8:D8)=0,"",SUM(C8:D8))</f>
        <v>17832</v>
      </c>
      <c r="F8" s="40">
        <f t="shared" ref="F8:F47" si="0">IF(E8="","",E8/$E$49)</f>
        <v>7.0655081008475284E-2</v>
      </c>
    </row>
    <row r="9" spans="1:6" x14ac:dyDescent="0.25">
      <c r="A9" s="7">
        <v>2</v>
      </c>
      <c r="B9" s="9" t="s">
        <v>50</v>
      </c>
      <c r="C9" s="29">
        <v>12</v>
      </c>
      <c r="D9" s="30">
        <v>89</v>
      </c>
      <c r="E9" s="39">
        <f t="shared" ref="E9:E47" si="1">IF(SUM(C9:D9)=0,"",SUM(C9:D9))</f>
        <v>101</v>
      </c>
      <c r="F9" s="40">
        <f t="shared" si="0"/>
        <v>4.0018860373799932E-4</v>
      </c>
    </row>
    <row r="10" spans="1:6" x14ac:dyDescent="0.25">
      <c r="A10" s="7">
        <v>3</v>
      </c>
      <c r="B10" s="11" t="s">
        <v>51</v>
      </c>
      <c r="C10" s="29">
        <v>32</v>
      </c>
      <c r="D10" s="30">
        <v>5047</v>
      </c>
      <c r="E10" s="39">
        <f t="shared" si="1"/>
        <v>5079</v>
      </c>
      <c r="F10" s="40">
        <f t="shared" si="0"/>
        <v>2.0124335825597015E-2</v>
      </c>
    </row>
    <row r="11" spans="1:6" x14ac:dyDescent="0.25">
      <c r="A11" s="7">
        <v>4</v>
      </c>
      <c r="B11" s="9" t="s">
        <v>52</v>
      </c>
      <c r="C11" s="29">
        <v>211</v>
      </c>
      <c r="D11" s="30">
        <v>239</v>
      </c>
      <c r="E11" s="39">
        <f t="shared" si="1"/>
        <v>450</v>
      </c>
      <c r="F11" s="40">
        <f t="shared" si="0"/>
        <v>1.7830185315059375E-3</v>
      </c>
    </row>
    <row r="12" spans="1:6" x14ac:dyDescent="0.25">
      <c r="A12" s="7">
        <v>5</v>
      </c>
      <c r="B12" s="9" t="s">
        <v>53</v>
      </c>
      <c r="C12" s="29">
        <v>776</v>
      </c>
      <c r="D12" s="30">
        <v>31</v>
      </c>
      <c r="E12" s="39">
        <f t="shared" si="1"/>
        <v>807</v>
      </c>
      <c r="F12" s="40">
        <f t="shared" si="0"/>
        <v>3.1975465665006479E-3</v>
      </c>
    </row>
    <row r="13" spans="1:6" x14ac:dyDescent="0.25">
      <c r="A13" s="7">
        <v>6</v>
      </c>
      <c r="B13" s="12" t="s">
        <v>54</v>
      </c>
      <c r="C13" s="29">
        <v>18111</v>
      </c>
      <c r="D13" s="30">
        <v>922</v>
      </c>
      <c r="E13" s="39">
        <f t="shared" si="1"/>
        <v>19033</v>
      </c>
      <c r="F13" s="40">
        <f t="shared" si="0"/>
        <v>7.5413759355894464E-2</v>
      </c>
    </row>
    <row r="14" spans="1:6" x14ac:dyDescent="0.25">
      <c r="A14" s="7">
        <v>7</v>
      </c>
      <c r="B14" s="9" t="s">
        <v>55</v>
      </c>
      <c r="C14" s="29">
        <v>1303</v>
      </c>
      <c r="D14" s="30">
        <v>511</v>
      </c>
      <c r="E14" s="39">
        <f t="shared" si="1"/>
        <v>1814</v>
      </c>
      <c r="F14" s="40">
        <f t="shared" si="0"/>
        <v>7.1875458136706014E-3</v>
      </c>
    </row>
    <row r="15" spans="1:6" x14ac:dyDescent="0.25">
      <c r="A15" s="7">
        <v>8</v>
      </c>
      <c r="B15" s="9" t="s">
        <v>56</v>
      </c>
      <c r="C15" s="29">
        <v>0</v>
      </c>
      <c r="D15" s="30">
        <v>1</v>
      </c>
      <c r="E15" s="39">
        <f t="shared" si="1"/>
        <v>1</v>
      </c>
      <c r="F15" s="40">
        <f t="shared" si="0"/>
        <v>3.9622634033465276E-6</v>
      </c>
    </row>
    <row r="16" spans="1:6" x14ac:dyDescent="0.25">
      <c r="A16" s="7">
        <v>9</v>
      </c>
      <c r="B16" s="9" t="s">
        <v>57</v>
      </c>
      <c r="C16" s="29">
        <v>3093</v>
      </c>
      <c r="D16" s="30">
        <v>12342</v>
      </c>
      <c r="E16" s="39">
        <f t="shared" si="1"/>
        <v>15435</v>
      </c>
      <c r="F16" s="40">
        <f t="shared" si="0"/>
        <v>6.1157535630653653E-2</v>
      </c>
    </row>
    <row r="17" spans="1:6" x14ac:dyDescent="0.25">
      <c r="A17" s="7">
        <v>10</v>
      </c>
      <c r="B17" s="9" t="s">
        <v>58</v>
      </c>
      <c r="C17" s="29">
        <v>0</v>
      </c>
      <c r="D17" s="30">
        <v>1</v>
      </c>
      <c r="E17" s="39">
        <f t="shared" si="1"/>
        <v>1</v>
      </c>
      <c r="F17" s="40">
        <f t="shared" si="0"/>
        <v>3.9622634033465276E-6</v>
      </c>
    </row>
    <row r="18" spans="1:6" x14ac:dyDescent="0.25">
      <c r="A18" s="7">
        <v>11</v>
      </c>
      <c r="B18" s="12" t="s">
        <v>59</v>
      </c>
      <c r="C18" s="29">
        <v>26420</v>
      </c>
      <c r="D18" s="30">
        <v>3429</v>
      </c>
      <c r="E18" s="39">
        <f t="shared" si="1"/>
        <v>29849</v>
      </c>
      <c r="F18" s="40">
        <f t="shared" si="0"/>
        <v>0.1182696003264905</v>
      </c>
    </row>
    <row r="19" spans="1:6" x14ac:dyDescent="0.25">
      <c r="A19" s="7">
        <v>12</v>
      </c>
      <c r="B19" s="9" t="s">
        <v>60</v>
      </c>
      <c r="C19" s="29">
        <v>1070</v>
      </c>
      <c r="D19" s="30">
        <v>7749</v>
      </c>
      <c r="E19" s="39">
        <f t="shared" si="1"/>
        <v>8819</v>
      </c>
      <c r="F19" s="40">
        <f t="shared" si="0"/>
        <v>3.4943200954113025E-2</v>
      </c>
    </row>
    <row r="20" spans="1:6" x14ac:dyDescent="0.25">
      <c r="A20" s="7">
        <v>13</v>
      </c>
      <c r="B20" s="12" t="s">
        <v>61</v>
      </c>
      <c r="C20" s="29">
        <v>23666</v>
      </c>
      <c r="D20" s="30">
        <v>2921</v>
      </c>
      <c r="E20" s="39">
        <f t="shared" si="1"/>
        <v>26587</v>
      </c>
      <c r="F20" s="40">
        <f t="shared" si="0"/>
        <v>0.10534469710477413</v>
      </c>
    </row>
    <row r="21" spans="1:6" x14ac:dyDescent="0.25">
      <c r="A21" s="7">
        <v>14</v>
      </c>
      <c r="B21" s="9" t="s">
        <v>62</v>
      </c>
      <c r="C21" s="29">
        <v>9544</v>
      </c>
      <c r="D21" s="30">
        <v>622</v>
      </c>
      <c r="E21" s="39">
        <f t="shared" si="1"/>
        <v>10166</v>
      </c>
      <c r="F21" s="40">
        <f t="shared" si="0"/>
        <v>4.0280369758420802E-2</v>
      </c>
    </row>
    <row r="22" spans="1:6" x14ac:dyDescent="0.25">
      <c r="A22" s="7">
        <v>15</v>
      </c>
      <c r="B22" s="9" t="s">
        <v>63</v>
      </c>
      <c r="C22" s="29">
        <v>379</v>
      </c>
      <c r="D22" s="30">
        <v>1266</v>
      </c>
      <c r="E22" s="39">
        <f t="shared" si="1"/>
        <v>1645</v>
      </c>
      <c r="F22" s="40">
        <f t="shared" si="0"/>
        <v>6.5179232985050376E-3</v>
      </c>
    </row>
    <row r="23" spans="1:6" x14ac:dyDescent="0.25">
      <c r="A23" s="7">
        <v>16</v>
      </c>
      <c r="B23" s="9" t="s">
        <v>64</v>
      </c>
      <c r="C23" s="29">
        <v>19</v>
      </c>
      <c r="D23" s="30">
        <v>25</v>
      </c>
      <c r="E23" s="39">
        <f t="shared" si="1"/>
        <v>44</v>
      </c>
      <c r="F23" s="40">
        <f t="shared" si="0"/>
        <v>1.7433958974724721E-4</v>
      </c>
    </row>
    <row r="24" spans="1:6" x14ac:dyDescent="0.25">
      <c r="A24" s="7">
        <v>17</v>
      </c>
      <c r="B24" s="9" t="s">
        <v>65</v>
      </c>
      <c r="C24" s="29">
        <v>1101</v>
      </c>
      <c r="D24" s="30">
        <v>194</v>
      </c>
      <c r="E24" s="39">
        <f t="shared" si="1"/>
        <v>1295</v>
      </c>
      <c r="F24" s="40">
        <f t="shared" si="0"/>
        <v>5.1311311073337536E-3</v>
      </c>
    </row>
    <row r="25" spans="1:6" x14ac:dyDescent="0.25">
      <c r="A25" s="7">
        <v>18</v>
      </c>
      <c r="B25" s="9" t="s">
        <v>66</v>
      </c>
      <c r="C25" s="29">
        <v>126</v>
      </c>
      <c r="D25" s="30">
        <v>0</v>
      </c>
      <c r="E25" s="39">
        <f t="shared" si="1"/>
        <v>126</v>
      </c>
      <c r="F25" s="40">
        <f t="shared" si="0"/>
        <v>4.9924518882166246E-4</v>
      </c>
    </row>
    <row r="26" spans="1:6" x14ac:dyDescent="0.25">
      <c r="A26" s="7">
        <v>19</v>
      </c>
      <c r="B26" s="12" t="s">
        <v>67</v>
      </c>
      <c r="C26" s="29">
        <v>2258</v>
      </c>
      <c r="D26" s="30">
        <v>4221</v>
      </c>
      <c r="E26" s="39">
        <f t="shared" si="1"/>
        <v>6479</v>
      </c>
      <c r="F26" s="40">
        <f t="shared" si="0"/>
        <v>2.5671504590282154E-2</v>
      </c>
    </row>
    <row r="27" spans="1:6" x14ac:dyDescent="0.25">
      <c r="A27" s="7">
        <v>20</v>
      </c>
      <c r="B27" s="9" t="s">
        <v>68</v>
      </c>
      <c r="C27" s="29">
        <v>1332</v>
      </c>
      <c r="D27" s="30">
        <v>730</v>
      </c>
      <c r="E27" s="39">
        <f t="shared" si="1"/>
        <v>2062</v>
      </c>
      <c r="F27" s="40">
        <f t="shared" si="0"/>
        <v>8.1701871377005408E-3</v>
      </c>
    </row>
    <row r="28" spans="1:6" x14ac:dyDescent="0.25">
      <c r="A28" s="7">
        <v>21</v>
      </c>
      <c r="B28" s="9" t="s">
        <v>69</v>
      </c>
      <c r="C28" s="29">
        <v>12492</v>
      </c>
      <c r="D28" s="30">
        <v>1547</v>
      </c>
      <c r="E28" s="39">
        <f t="shared" si="1"/>
        <v>14039</v>
      </c>
      <c r="F28" s="40">
        <f t="shared" si="0"/>
        <v>5.5626215919581903E-2</v>
      </c>
    </row>
    <row r="29" spans="1:6" x14ac:dyDescent="0.25">
      <c r="A29" s="7">
        <v>22</v>
      </c>
      <c r="B29" s="9" t="s">
        <v>70</v>
      </c>
      <c r="C29" s="29">
        <v>396</v>
      </c>
      <c r="D29" s="30">
        <v>62</v>
      </c>
      <c r="E29" s="39">
        <f t="shared" si="1"/>
        <v>458</v>
      </c>
      <c r="F29" s="40">
        <f t="shared" si="0"/>
        <v>1.8147166387327096E-3</v>
      </c>
    </row>
    <row r="30" spans="1:6" x14ac:dyDescent="0.25">
      <c r="A30" s="7">
        <v>23</v>
      </c>
      <c r="B30" s="9" t="s">
        <v>71</v>
      </c>
      <c r="C30" s="29">
        <v>1046</v>
      </c>
      <c r="D30" s="30">
        <v>427</v>
      </c>
      <c r="E30" s="39">
        <f t="shared" si="1"/>
        <v>1473</v>
      </c>
      <c r="F30" s="40">
        <f t="shared" si="0"/>
        <v>5.836413993129435E-3</v>
      </c>
    </row>
    <row r="31" spans="1:6" x14ac:dyDescent="0.25">
      <c r="A31" s="7">
        <v>24</v>
      </c>
      <c r="B31" s="12" t="s">
        <v>72</v>
      </c>
      <c r="C31" s="29">
        <v>4</v>
      </c>
      <c r="D31" s="30">
        <v>611</v>
      </c>
      <c r="E31" s="39">
        <f t="shared" si="1"/>
        <v>615</v>
      </c>
      <c r="F31" s="40">
        <f t="shared" si="0"/>
        <v>2.4367919930581147E-3</v>
      </c>
    </row>
    <row r="32" spans="1:6" x14ac:dyDescent="0.25">
      <c r="A32" s="7">
        <v>25</v>
      </c>
      <c r="B32" s="9" t="s">
        <v>73</v>
      </c>
      <c r="C32" s="29">
        <v>0</v>
      </c>
      <c r="D32" s="30">
        <v>1</v>
      </c>
      <c r="E32" s="39">
        <f t="shared" si="1"/>
        <v>1</v>
      </c>
      <c r="F32" s="40">
        <f t="shared" si="0"/>
        <v>3.9622634033465276E-6</v>
      </c>
    </row>
    <row r="33" spans="1:6" x14ac:dyDescent="0.25">
      <c r="A33" s="7">
        <v>26</v>
      </c>
      <c r="B33" s="41" t="s">
        <v>74</v>
      </c>
      <c r="C33" s="29">
        <v>451</v>
      </c>
      <c r="D33" s="30">
        <v>1591</v>
      </c>
      <c r="E33" s="39">
        <f t="shared" si="1"/>
        <v>2042</v>
      </c>
      <c r="F33" s="40">
        <f t="shared" si="0"/>
        <v>8.090941869633609E-3</v>
      </c>
    </row>
    <row r="34" spans="1:6" x14ac:dyDescent="0.25">
      <c r="A34" s="7">
        <v>27</v>
      </c>
      <c r="B34" s="9" t="s">
        <v>75</v>
      </c>
      <c r="C34" s="29">
        <v>10264</v>
      </c>
      <c r="D34" s="30">
        <v>414</v>
      </c>
      <c r="E34" s="39">
        <f t="shared" si="1"/>
        <v>10678</v>
      </c>
      <c r="F34" s="40">
        <f t="shared" si="0"/>
        <v>4.2309048620934223E-2</v>
      </c>
    </row>
    <row r="35" spans="1:6" x14ac:dyDescent="0.25">
      <c r="A35" s="7">
        <v>28</v>
      </c>
      <c r="B35" s="9" t="s">
        <v>76</v>
      </c>
      <c r="C35" s="29">
        <v>2238</v>
      </c>
      <c r="D35" s="30">
        <v>607</v>
      </c>
      <c r="E35" s="39">
        <f t="shared" si="1"/>
        <v>2845</v>
      </c>
      <c r="F35" s="40">
        <f t="shared" si="0"/>
        <v>1.1272639382520872E-2</v>
      </c>
    </row>
    <row r="36" spans="1:6" x14ac:dyDescent="0.25">
      <c r="A36" s="7">
        <v>29</v>
      </c>
      <c r="B36" s="9" t="s">
        <v>77</v>
      </c>
      <c r="C36" s="29">
        <v>13425</v>
      </c>
      <c r="D36" s="30">
        <v>1469</v>
      </c>
      <c r="E36" s="39">
        <f t="shared" si="1"/>
        <v>14894</v>
      </c>
      <c r="F36" s="40">
        <f t="shared" si="0"/>
        <v>5.901395112944318E-2</v>
      </c>
    </row>
    <row r="37" spans="1:6" x14ac:dyDescent="0.25">
      <c r="A37" s="7">
        <v>30</v>
      </c>
      <c r="B37" s="9" t="s">
        <v>78</v>
      </c>
      <c r="C37" s="29">
        <v>204</v>
      </c>
      <c r="D37" s="30">
        <v>26</v>
      </c>
      <c r="E37" s="39">
        <f t="shared" si="1"/>
        <v>230</v>
      </c>
      <c r="F37" s="40">
        <f t="shared" si="0"/>
        <v>9.1132058276970139E-4</v>
      </c>
    </row>
    <row r="38" spans="1:6" x14ac:dyDescent="0.25">
      <c r="A38" s="7">
        <v>31</v>
      </c>
      <c r="B38" s="13" t="s">
        <v>79</v>
      </c>
      <c r="C38" s="29">
        <v>40</v>
      </c>
      <c r="D38" s="30">
        <v>23</v>
      </c>
      <c r="E38" s="39">
        <f t="shared" si="1"/>
        <v>63</v>
      </c>
      <c r="F38" s="40">
        <f t="shared" si="0"/>
        <v>2.4962259441083123E-4</v>
      </c>
    </row>
    <row r="39" spans="1:6" x14ac:dyDescent="0.25">
      <c r="A39" s="7">
        <v>32</v>
      </c>
      <c r="B39" s="9" t="s">
        <v>80</v>
      </c>
      <c r="C39" s="29">
        <v>12276</v>
      </c>
      <c r="D39" s="30">
        <v>614</v>
      </c>
      <c r="E39" s="39">
        <f t="shared" si="1"/>
        <v>12890</v>
      </c>
      <c r="F39" s="40">
        <f t="shared" si="0"/>
        <v>5.1073575269136744E-2</v>
      </c>
    </row>
    <row r="40" spans="1:6" x14ac:dyDescent="0.25">
      <c r="A40" s="7">
        <v>33</v>
      </c>
      <c r="B40" s="12" t="s">
        <v>81</v>
      </c>
      <c r="C40" s="29">
        <v>2828</v>
      </c>
      <c r="D40" s="30">
        <v>516</v>
      </c>
      <c r="E40" s="39">
        <f t="shared" si="1"/>
        <v>3344</v>
      </c>
      <c r="F40" s="40">
        <f t="shared" si="0"/>
        <v>1.3249808820790788E-2</v>
      </c>
    </row>
    <row r="41" spans="1:6" x14ac:dyDescent="0.25">
      <c r="A41" s="7">
        <v>34</v>
      </c>
      <c r="B41" s="9" t="s">
        <v>82</v>
      </c>
      <c r="C41" s="29">
        <v>0</v>
      </c>
      <c r="D41" s="30">
        <v>30</v>
      </c>
      <c r="E41" s="39">
        <f t="shared" si="1"/>
        <v>30</v>
      </c>
      <c r="F41" s="40">
        <f t="shared" si="0"/>
        <v>1.1886790210039583E-4</v>
      </c>
    </row>
    <row r="42" spans="1:6" x14ac:dyDescent="0.25">
      <c r="A42" s="7">
        <v>35</v>
      </c>
      <c r="B42" s="9" t="s">
        <v>83</v>
      </c>
      <c r="C42" s="29">
        <v>386</v>
      </c>
      <c r="D42" s="30">
        <v>120</v>
      </c>
      <c r="E42" s="39">
        <f t="shared" si="1"/>
        <v>506</v>
      </c>
      <c r="F42" s="40">
        <f t="shared" si="0"/>
        <v>2.004905282093343E-3</v>
      </c>
    </row>
    <row r="43" spans="1:6" x14ac:dyDescent="0.25">
      <c r="A43" s="7">
        <v>36</v>
      </c>
      <c r="B43" s="12" t="s">
        <v>84</v>
      </c>
      <c r="C43" s="29">
        <v>23291</v>
      </c>
      <c r="D43" s="30">
        <v>643</v>
      </c>
      <c r="E43" s="39">
        <f t="shared" si="1"/>
        <v>23934</v>
      </c>
      <c r="F43" s="40">
        <f t="shared" si="0"/>
        <v>9.483281229569579E-2</v>
      </c>
    </row>
    <row r="44" spans="1:6" x14ac:dyDescent="0.25">
      <c r="A44" s="7">
        <v>37</v>
      </c>
      <c r="B44" s="9" t="s">
        <v>85</v>
      </c>
      <c r="C44" s="29">
        <v>9302</v>
      </c>
      <c r="D44" s="30">
        <v>923</v>
      </c>
      <c r="E44" s="39">
        <f t="shared" si="1"/>
        <v>10225</v>
      </c>
      <c r="F44" s="40">
        <f t="shared" si="0"/>
        <v>4.0514143299218243E-2</v>
      </c>
    </row>
    <row r="45" spans="1:6" x14ac:dyDescent="0.25">
      <c r="A45" s="7">
        <v>38</v>
      </c>
      <c r="B45" s="9" t="s">
        <v>86</v>
      </c>
      <c r="C45" s="29">
        <v>1449</v>
      </c>
      <c r="D45" s="30">
        <v>299</v>
      </c>
      <c r="E45" s="39">
        <f t="shared" si="1"/>
        <v>1748</v>
      </c>
      <c r="F45" s="40">
        <f t="shared" si="0"/>
        <v>6.9260364290497306E-3</v>
      </c>
    </row>
    <row r="46" spans="1:6" x14ac:dyDescent="0.25">
      <c r="A46" s="7">
        <v>39</v>
      </c>
      <c r="B46" s="9" t="s">
        <v>87</v>
      </c>
      <c r="C46" s="29">
        <v>55</v>
      </c>
      <c r="D46" s="30">
        <v>62</v>
      </c>
      <c r="E46" s="39">
        <f t="shared" si="1"/>
        <v>117</v>
      </c>
      <c r="F46" s="40">
        <f t="shared" si="0"/>
        <v>4.6358481819154372E-4</v>
      </c>
    </row>
    <row r="47" spans="1:6" x14ac:dyDescent="0.25">
      <c r="A47" s="7">
        <v>40</v>
      </c>
      <c r="B47" s="9" t="s">
        <v>88</v>
      </c>
      <c r="C47" s="29">
        <v>4031</v>
      </c>
      <c r="D47" s="30">
        <v>593</v>
      </c>
      <c r="E47" s="39">
        <f t="shared" si="1"/>
        <v>4624</v>
      </c>
      <c r="F47" s="40">
        <f t="shared" si="0"/>
        <v>1.8321505977074343E-2</v>
      </c>
    </row>
    <row r="48" spans="1:6" x14ac:dyDescent="0.25">
      <c r="A48" s="10"/>
      <c r="B48" s="9"/>
      <c r="C48" s="29"/>
      <c r="D48" s="30"/>
      <c r="E48" s="42"/>
      <c r="F48" s="40"/>
    </row>
    <row r="49" spans="1:6" x14ac:dyDescent="0.25">
      <c r="A49" s="14"/>
      <c r="B49" s="15" t="s">
        <v>7</v>
      </c>
      <c r="C49" s="39">
        <f>SUM(C8:C47)</f>
        <v>198849</v>
      </c>
      <c r="D49" s="39">
        <f>SUM(D8:D47)</f>
        <v>53532</v>
      </c>
      <c r="E49" s="39">
        <f>SUM(E8:E47)</f>
        <v>252381</v>
      </c>
      <c r="F49" s="43">
        <f>SUM(F8:F47)</f>
        <v>0.99999999999999989</v>
      </c>
    </row>
    <row r="50" spans="1:6" x14ac:dyDescent="0.25">
      <c r="A50" s="16"/>
      <c r="B50" s="17"/>
      <c r="C50" s="18"/>
      <c r="D50" s="18"/>
      <c r="E50" s="19"/>
      <c r="F50" s="20"/>
    </row>
    <row r="51" spans="1:6" x14ac:dyDescent="0.25">
      <c r="A51" s="54" t="s">
        <v>8</v>
      </c>
      <c r="B51" s="54"/>
      <c r="C51" s="54"/>
      <c r="D51" s="54"/>
      <c r="E51" s="54"/>
      <c r="F51" s="54"/>
    </row>
    <row r="52" spans="1:6" x14ac:dyDescent="0.25">
      <c r="A52" s="54" t="s">
        <v>9</v>
      </c>
      <c r="B52" s="54"/>
      <c r="C52" s="54"/>
      <c r="D52" s="54"/>
      <c r="E52" s="54"/>
      <c r="F52" s="54"/>
    </row>
    <row r="53" spans="1:6" x14ac:dyDescent="0.25">
      <c r="A53" s="54" t="s">
        <v>10</v>
      </c>
      <c r="B53" s="54"/>
      <c r="C53" s="54"/>
      <c r="D53" s="54"/>
      <c r="E53" s="54"/>
      <c r="F53" s="54"/>
    </row>
    <row r="54" spans="1:6" x14ac:dyDescent="0.25">
      <c r="A54" s="21"/>
      <c r="B54" s="21"/>
      <c r="C54" s="21"/>
      <c r="D54" s="21"/>
      <c r="E54" s="21"/>
      <c r="F54" s="21"/>
    </row>
    <row r="55" spans="1:6" x14ac:dyDescent="0.25">
      <c r="A55" s="21"/>
      <c r="B55" s="21"/>
      <c r="C55" s="21"/>
      <c r="D55" s="21"/>
      <c r="E55" s="21"/>
      <c r="F55" s="21"/>
    </row>
  </sheetData>
  <mergeCells count="8">
    <mergeCell ref="A51:F51"/>
    <mergeCell ref="A52:F52"/>
    <mergeCell ref="A53:F53"/>
    <mergeCell ref="A1:F1"/>
    <mergeCell ref="A2:F2"/>
    <mergeCell ref="A3:F3"/>
    <mergeCell ref="A4:F4"/>
    <mergeCell ref="C6:F6"/>
  </mergeCells>
  <printOptions horizontalCentered="1" verticalCentered="1"/>
  <pageMargins left="0.25" right="0.25" top="0.80718749999999995" bottom="0.5" header="0.3" footer="0.25"/>
  <pageSetup scale="87" orientation="portrait"/>
  <headerFooter>
    <oddHeader>&amp;R&amp;8Connecticut Light and Power dba Eversource Energy
Docket No. 06-10-22
Page &amp;P of &amp;N
Dated &amp;D
Attachment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427D-30A8-4926-83D6-E865A5BC51BE}">
  <sheetPr>
    <pageSetUpPr fitToPage="1"/>
  </sheetPr>
  <dimension ref="A1:D39"/>
  <sheetViews>
    <sheetView view="pageLayout" zoomScaleNormal="90" workbookViewId="0">
      <selection activeCell="A5" sqref="A5"/>
    </sheetView>
  </sheetViews>
  <sheetFormatPr defaultColWidth="9.109375" defaultRowHeight="13.8" x14ac:dyDescent="0.25"/>
  <cols>
    <col min="1" max="1" width="43.33203125" style="31" customWidth="1"/>
    <col min="2" max="2" width="18.77734375" style="31" customWidth="1"/>
    <col min="3" max="3" width="17.88671875" style="31" customWidth="1"/>
    <col min="4" max="4" width="20.33203125" style="31" customWidth="1"/>
    <col min="5" max="16384" width="9.109375" style="31"/>
  </cols>
  <sheetData>
    <row r="1" spans="1:4" ht="18" customHeight="1" x14ac:dyDescent="0.25">
      <c r="A1" s="48" t="s">
        <v>0</v>
      </c>
      <c r="B1" s="48"/>
      <c r="C1" s="48"/>
      <c r="D1" s="48"/>
    </row>
    <row r="2" spans="1:4" ht="18" customHeight="1" x14ac:dyDescent="0.25">
      <c r="A2" s="48" t="s">
        <v>1</v>
      </c>
      <c r="B2" s="48"/>
      <c r="C2" s="48"/>
      <c r="D2" s="48"/>
    </row>
    <row r="3" spans="1:4" ht="18" customHeight="1" x14ac:dyDescent="0.25">
      <c r="A3" s="48" t="s">
        <v>2</v>
      </c>
      <c r="B3" s="48"/>
      <c r="C3" s="48"/>
      <c r="D3" s="48"/>
    </row>
    <row r="4" spans="1:4" ht="18" customHeight="1" x14ac:dyDescent="0.25">
      <c r="A4" s="48" t="str">
        <f>'Smry Load Customer'!A5:I5</f>
        <v>Data as of March 31, 2021</v>
      </c>
      <c r="B4" s="48"/>
      <c r="C4" s="48"/>
      <c r="D4" s="48"/>
    </row>
    <row r="5" spans="1:4" x14ac:dyDescent="0.25">
      <c r="A5" s="46"/>
      <c r="B5" s="46"/>
      <c r="C5" s="16"/>
      <c r="D5" s="16"/>
    </row>
    <row r="6" spans="1:4" ht="44.25" customHeight="1" x14ac:dyDescent="0.25">
      <c r="A6" s="28" t="s">
        <v>16</v>
      </c>
      <c r="B6" s="23" t="s">
        <v>4</v>
      </c>
      <c r="C6" s="22" t="s">
        <v>5</v>
      </c>
      <c r="D6" s="22" t="s">
        <v>13</v>
      </c>
    </row>
    <row r="7" spans="1:4" x14ac:dyDescent="0.25">
      <c r="A7" s="24" t="s">
        <v>21</v>
      </c>
      <c r="B7" s="44">
        <v>670</v>
      </c>
      <c r="C7" s="45">
        <v>28</v>
      </c>
      <c r="D7" s="47">
        <v>698</v>
      </c>
    </row>
    <row r="8" spans="1:4" x14ac:dyDescent="0.25">
      <c r="A8" s="24" t="s">
        <v>14</v>
      </c>
      <c r="B8" s="44">
        <v>8435</v>
      </c>
      <c r="C8" s="45">
        <v>112</v>
      </c>
      <c r="D8" s="47">
        <v>8547</v>
      </c>
    </row>
    <row r="9" spans="1:4" x14ac:dyDescent="0.25">
      <c r="A9" s="25" t="s">
        <v>6</v>
      </c>
      <c r="B9" s="47">
        <v>9105</v>
      </c>
      <c r="C9" s="47">
        <v>140</v>
      </c>
      <c r="D9" s="47">
        <v>9245</v>
      </c>
    </row>
    <row r="10" spans="1:4" x14ac:dyDescent="0.25">
      <c r="A10" s="26"/>
      <c r="B10" s="27"/>
      <c r="C10" s="27"/>
      <c r="D10" s="27"/>
    </row>
    <row r="11" spans="1:4" ht="26.4" x14ac:dyDescent="0.25">
      <c r="A11" s="28" t="s">
        <v>17</v>
      </c>
      <c r="B11" s="23" t="s">
        <v>4</v>
      </c>
      <c r="C11" s="22" t="s">
        <v>5</v>
      </c>
      <c r="D11" s="22" t="s">
        <v>13</v>
      </c>
    </row>
    <row r="12" spans="1:4" x14ac:dyDescent="0.25">
      <c r="A12" s="24" t="s">
        <v>39</v>
      </c>
      <c r="B12" s="44">
        <v>0</v>
      </c>
      <c r="C12" s="44">
        <v>1</v>
      </c>
      <c r="D12" s="47">
        <v>1</v>
      </c>
    </row>
    <row r="13" spans="1:4" x14ac:dyDescent="0.25">
      <c r="A13" s="24" t="s">
        <v>21</v>
      </c>
      <c r="B13" s="44">
        <v>21</v>
      </c>
      <c r="C13" s="44">
        <v>0</v>
      </c>
      <c r="D13" s="47">
        <v>21</v>
      </c>
    </row>
    <row r="14" spans="1:4" x14ac:dyDescent="0.25">
      <c r="A14" s="24" t="s">
        <v>14</v>
      </c>
      <c r="B14" s="44">
        <v>1014</v>
      </c>
      <c r="C14" s="44">
        <v>3</v>
      </c>
      <c r="D14" s="47">
        <v>1017</v>
      </c>
    </row>
    <row r="15" spans="1:4" x14ac:dyDescent="0.25">
      <c r="A15" s="25" t="s">
        <v>6</v>
      </c>
      <c r="B15" s="47">
        <v>1035</v>
      </c>
      <c r="C15" s="47">
        <v>4</v>
      </c>
      <c r="D15" s="47">
        <v>1039</v>
      </c>
    </row>
    <row r="16" spans="1:4" x14ac:dyDescent="0.25">
      <c r="A16" s="26"/>
      <c r="B16" s="27"/>
      <c r="C16" s="27"/>
      <c r="D16" s="27"/>
    </row>
    <row r="17" spans="1:4" ht="26.4" x14ac:dyDescent="0.25">
      <c r="A17" s="28" t="s">
        <v>18</v>
      </c>
      <c r="B17" s="23" t="s">
        <v>4</v>
      </c>
      <c r="C17" s="22" t="s">
        <v>5</v>
      </c>
      <c r="D17" s="22" t="s">
        <v>13</v>
      </c>
    </row>
    <row r="18" spans="1:4" x14ac:dyDescent="0.25">
      <c r="A18" s="24" t="s">
        <v>39</v>
      </c>
      <c r="B18" s="44">
        <v>0</v>
      </c>
      <c r="C18" s="44">
        <v>1</v>
      </c>
      <c r="D18" s="47">
        <v>1</v>
      </c>
    </row>
    <row r="19" spans="1:4" x14ac:dyDescent="0.25">
      <c r="A19" s="24" t="s">
        <v>21</v>
      </c>
      <c r="B19" s="44">
        <v>691</v>
      </c>
      <c r="C19" s="45">
        <v>28</v>
      </c>
      <c r="D19" s="47">
        <v>719</v>
      </c>
    </row>
    <row r="20" spans="1:4" x14ac:dyDescent="0.25">
      <c r="A20" s="24" t="s">
        <v>14</v>
      </c>
      <c r="B20" s="44">
        <v>9449</v>
      </c>
      <c r="C20" s="45">
        <v>115</v>
      </c>
      <c r="D20" s="47">
        <v>9564</v>
      </c>
    </row>
    <row r="21" spans="1:4" x14ac:dyDescent="0.25">
      <c r="A21" s="25" t="s">
        <v>6</v>
      </c>
      <c r="B21" s="47">
        <v>10140</v>
      </c>
      <c r="C21" s="47">
        <v>144</v>
      </c>
      <c r="D21" s="47">
        <v>10284</v>
      </c>
    </row>
    <row r="22" spans="1:4" x14ac:dyDescent="0.25">
      <c r="A22" s="26"/>
      <c r="B22" s="27"/>
      <c r="C22" s="27"/>
      <c r="D22" s="27"/>
    </row>
    <row r="23" spans="1:4" ht="26.4" x14ac:dyDescent="0.25">
      <c r="A23" s="28" t="s">
        <v>19</v>
      </c>
      <c r="B23" s="22" t="s">
        <v>4</v>
      </c>
      <c r="C23" s="22" t="s">
        <v>5</v>
      </c>
      <c r="D23" s="22" t="s">
        <v>13</v>
      </c>
    </row>
    <row r="24" spans="1:4" x14ac:dyDescent="0.25">
      <c r="A24" s="24" t="s">
        <v>39</v>
      </c>
      <c r="B24" s="44">
        <v>0</v>
      </c>
      <c r="C24" s="44">
        <v>0</v>
      </c>
      <c r="D24" s="47">
        <v>0</v>
      </c>
    </row>
    <row r="25" spans="1:4" x14ac:dyDescent="0.25">
      <c r="A25" s="24" t="s">
        <v>21</v>
      </c>
      <c r="B25" s="44">
        <v>824</v>
      </c>
      <c r="C25" s="44">
        <v>5</v>
      </c>
      <c r="D25" s="47">
        <v>829</v>
      </c>
    </row>
    <row r="26" spans="1:4" x14ac:dyDescent="0.25">
      <c r="A26" s="24" t="s">
        <v>14</v>
      </c>
      <c r="B26" s="44">
        <v>2485</v>
      </c>
      <c r="C26" s="44">
        <v>87</v>
      </c>
      <c r="D26" s="47">
        <v>2572</v>
      </c>
    </row>
    <row r="27" spans="1:4" x14ac:dyDescent="0.25">
      <c r="A27" s="25" t="str">
        <f>A1</f>
        <v>CL&amp;P dba Eversource Energy</v>
      </c>
      <c r="B27" s="47">
        <v>3309</v>
      </c>
      <c r="C27" s="47">
        <v>92</v>
      </c>
      <c r="D27" s="47">
        <v>3401</v>
      </c>
    </row>
    <row r="28" spans="1:4" x14ac:dyDescent="0.25">
      <c r="A28" s="3"/>
      <c r="B28" s="3"/>
      <c r="C28" s="3"/>
      <c r="D28" s="3"/>
    </row>
    <row r="29" spans="1:4" ht="26.4" x14ac:dyDescent="0.25">
      <c r="A29" s="28" t="s">
        <v>20</v>
      </c>
      <c r="B29" s="22" t="s">
        <v>4</v>
      </c>
      <c r="C29" s="22" t="s">
        <v>5</v>
      </c>
      <c r="D29" s="22" t="s">
        <v>13</v>
      </c>
    </row>
    <row r="30" spans="1:4" x14ac:dyDescent="0.25">
      <c r="A30" s="24" t="s">
        <v>39</v>
      </c>
      <c r="B30" s="44">
        <v>0</v>
      </c>
      <c r="C30" s="44">
        <v>1</v>
      </c>
      <c r="D30" s="47">
        <v>1</v>
      </c>
    </row>
    <row r="31" spans="1:4" x14ac:dyDescent="0.25">
      <c r="A31" s="24" t="s">
        <v>21</v>
      </c>
      <c r="B31" s="44">
        <v>1515</v>
      </c>
      <c r="C31" s="44">
        <v>33</v>
      </c>
      <c r="D31" s="47">
        <v>1548</v>
      </c>
    </row>
    <row r="32" spans="1:4" x14ac:dyDescent="0.25">
      <c r="A32" s="24" t="s">
        <v>14</v>
      </c>
      <c r="B32" s="44">
        <v>11934</v>
      </c>
      <c r="C32" s="44">
        <v>202</v>
      </c>
      <c r="D32" s="47">
        <v>12136</v>
      </c>
    </row>
    <row r="33" spans="1:4" x14ac:dyDescent="0.25">
      <c r="A33" s="25" t="str">
        <f>A1</f>
        <v>CL&amp;P dba Eversource Energy</v>
      </c>
      <c r="B33" s="47">
        <v>13449</v>
      </c>
      <c r="C33" s="47">
        <v>236</v>
      </c>
      <c r="D33" s="47">
        <v>13685</v>
      </c>
    </row>
    <row r="34" spans="1:4" x14ac:dyDescent="0.25">
      <c r="A34" s="2"/>
      <c r="B34" s="3"/>
      <c r="C34" s="3"/>
      <c r="D34" s="2"/>
    </row>
    <row r="35" spans="1:4" x14ac:dyDescent="0.25">
      <c r="A35" s="58" t="str">
        <f>"In summary, "&amp;TEXT($D$9,"0,00")&amp; " of Eversource's customers are participating in the Community Energy CTCleanEnergyOptions Program"</f>
        <v>In summary, 9,245 of Eversource's customers are participating in the Community Energy CTCleanEnergyOptions Program</v>
      </c>
      <c r="B35" s="58"/>
      <c r="C35" s="58"/>
      <c r="D35" s="58"/>
    </row>
    <row r="36" spans="1:4" x14ac:dyDescent="0.25">
      <c r="A36" s="58" t="str">
        <f>"In summary, "&amp;TEXT($D$27,"0,00")&amp; " of Eversource's customers are participating in the Sterling Planet - Renewable Energy Certificate"</f>
        <v>In summary, 3,401 of Eversource's customers are participating in the Sterling Planet - Renewable Energy Certificate</v>
      </c>
      <c r="B36" s="58"/>
      <c r="C36" s="58"/>
      <c r="D36" s="58"/>
    </row>
    <row r="37" spans="1:4" x14ac:dyDescent="0.25">
      <c r="A37" s="58" t="str">
        <f>"In summary, "&amp;TEXT($D$33,"0,00")&amp; " of Eversource's customers are participating in all REC Programs"</f>
        <v>In summary, 13,685 of Eversource's customers are participating in all REC Programs</v>
      </c>
      <c r="B37" s="58"/>
      <c r="C37" s="58"/>
      <c r="D37" s="58"/>
    </row>
    <row r="38" spans="1:4" x14ac:dyDescent="0.25">
      <c r="A38" s="58" t="s">
        <v>15</v>
      </c>
      <c r="B38" s="58"/>
      <c r="C38" s="58"/>
      <c r="D38" s="58"/>
    </row>
    <row r="39" spans="1:4" x14ac:dyDescent="0.25">
      <c r="A39" s="21"/>
      <c r="B39" s="21"/>
      <c r="C39" s="21"/>
      <c r="D39" s="21"/>
    </row>
  </sheetData>
  <mergeCells count="8">
    <mergeCell ref="A38:D38"/>
    <mergeCell ref="A1:D1"/>
    <mergeCell ref="A2:D2"/>
    <mergeCell ref="A3:D3"/>
    <mergeCell ref="A4:D4"/>
    <mergeCell ref="A35:D35"/>
    <mergeCell ref="A36:D36"/>
    <mergeCell ref="A37:D37"/>
  </mergeCells>
  <printOptions horizontalCentered="1" verticalCentered="1"/>
  <pageMargins left="0.25" right="0.25" top="1.0833333333333333" bottom="0.25" header="0.3" footer="0.3"/>
  <pageSetup orientation="portrait"/>
  <headerFooter>
    <oddHeader>&amp;R&amp;8Connecticut Light and Power dba Eversource Energy
Docket No. 06-10-22
Page &amp;P of &amp;N
Dated &amp;D
Attachment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Smry Load Customer</vt:lpstr>
      <vt:lpstr>Suppliers</vt:lpstr>
      <vt:lpstr>REC Program Detail</vt:lpstr>
      <vt:lpstr>'REC Program Detail'!Print_Area</vt:lpstr>
      <vt:lpstr>Suppliers!Print_Area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J Downing</dc:creator>
  <cp:lastModifiedBy>Aaron J Downing</cp:lastModifiedBy>
  <cp:lastPrinted>2021-04-16T11:50:02Z</cp:lastPrinted>
  <dcterms:created xsi:type="dcterms:W3CDTF">2019-01-04T17:35:12Z</dcterms:created>
  <dcterms:modified xsi:type="dcterms:W3CDTF">2021-04-19T12:59:13Z</dcterms:modified>
</cp:coreProperties>
</file>