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LP\2015 Solicitation\Web Posting\4-Blanda Oct 2020\Update 10_01_2020\"/>
    </mc:Choice>
  </mc:AlternateContent>
  <xr:revisionPtr revIDLastSave="0" documentId="8_{F8FB109C-751A-44F2-913F-59C841EDD58A}" xr6:coauthVersionLast="45" xr6:coauthVersionMax="45" xr10:uidLastSave="{00000000-0000-0000-0000-000000000000}"/>
  <bookViews>
    <workbookView xWindow="-110" yWindow="-110" windowWidth="19420" windowHeight="10420" xr2:uid="{59B81824-FA4B-4373-8C98-5C1DD09AF937}"/>
  </bookViews>
  <sheets>
    <sheet name="Smry Load Customer" sheetId="4" r:id="rId1"/>
    <sheet name="Suppliers" sheetId="5" r:id="rId2"/>
    <sheet name="REC Program Detail" sheetId="3" r:id="rId3"/>
  </sheets>
  <definedNames>
    <definedName name="_xlnm.Print_Area" localSheetId="2">'REC Program Detail'!$A$1:$D$39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5" l="1"/>
  <c r="C49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A4" i="5"/>
  <c r="A4" i="3"/>
  <c r="F22" i="5" l="1"/>
  <c r="F30" i="5"/>
  <c r="F10" i="5"/>
  <c r="F14" i="5"/>
  <c r="E49" i="5"/>
  <c r="F26" i="5" s="1"/>
  <c r="F31" i="5"/>
  <c r="F11" i="5"/>
  <c r="F19" i="5"/>
  <c r="F27" i="5"/>
  <c r="F47" i="5"/>
  <c r="F20" i="5"/>
  <c r="F44" i="5"/>
  <c r="F40" i="5"/>
  <c r="F32" i="5"/>
  <c r="F37" i="5"/>
  <c r="F24" i="5"/>
  <c r="F45" i="5"/>
  <c r="F29" i="5"/>
  <c r="F17" i="5"/>
  <c r="F25" i="5"/>
  <c r="F41" i="5"/>
  <c r="F33" i="5"/>
  <c r="F21" i="5"/>
  <c r="F13" i="5"/>
  <c r="F28" i="5"/>
  <c r="F18" i="5" l="1"/>
  <c r="F46" i="5"/>
  <c r="F16" i="5"/>
  <c r="F12" i="5"/>
  <c r="F38" i="5"/>
  <c r="F23" i="5"/>
  <c r="F42" i="5"/>
  <c r="F43" i="5"/>
  <c r="F15" i="5"/>
  <c r="F34" i="5"/>
  <c r="F9" i="5"/>
  <c r="F8" i="5"/>
  <c r="F36" i="5"/>
  <c r="F35" i="5"/>
  <c r="F39" i="5"/>
  <c r="F49" i="5"/>
  <c r="C27" i="3" l="1"/>
  <c r="B27" i="3"/>
  <c r="D24" i="3" l="1"/>
  <c r="D26" i="3"/>
  <c r="D25" i="3"/>
  <c r="C18" i="3"/>
  <c r="B18" i="3"/>
  <c r="C15" i="3"/>
  <c r="B15" i="3"/>
  <c r="D13" i="3"/>
  <c r="D14" i="3"/>
  <c r="D12" i="3"/>
  <c r="D8" i="3"/>
  <c r="D7" i="3"/>
  <c r="D18" i="3" l="1"/>
  <c r="C30" i="3"/>
  <c r="B30" i="3"/>
  <c r="D30" i="3" s="1"/>
  <c r="D27" i="3"/>
  <c r="D15" i="3"/>
  <c r="B9" i="3" l="1"/>
  <c r="A33" i="3" l="1"/>
  <c r="C29" i="3"/>
  <c r="A27" i="3"/>
  <c r="C23" i="3"/>
  <c r="B20" i="3"/>
  <c r="C9" i="3"/>
  <c r="D9" i="3" s="1"/>
  <c r="B32" i="3" l="1"/>
  <c r="C20" i="3"/>
  <c r="C32" i="3" s="1"/>
  <c r="B19" i="3"/>
  <c r="C19" i="3"/>
  <c r="B31" i="3" l="1"/>
  <c r="D19" i="3"/>
  <c r="B21" i="3"/>
  <c r="C31" i="3"/>
  <c r="C33" i="3" s="1"/>
  <c r="C21" i="3"/>
  <c r="D32" i="3"/>
  <c r="D20" i="3"/>
  <c r="A36" i="3"/>
  <c r="A35" i="3"/>
  <c r="D21" i="3" l="1"/>
  <c r="B33" i="3"/>
  <c r="D33" i="3" s="1"/>
  <c r="A37" i="3" s="1"/>
  <c r="D31" i="3"/>
</calcChain>
</file>

<file path=xl/sharedStrings.xml><?xml version="1.0" encoding="utf-8"?>
<sst xmlns="http://schemas.openxmlformats.org/spreadsheetml/2006/main" count="151" uniqueCount="89">
  <si>
    <t>CL&amp;P dba Eversource Energy</t>
  </si>
  <si>
    <t>Electric Suppliers - MWh Load &amp; Customer Count Data</t>
  </si>
  <si>
    <t>Compliance Filing for Docket No. 06-10-22</t>
  </si>
  <si>
    <t>Customer Count by Class</t>
  </si>
  <si>
    <t>Residential</t>
  </si>
  <si>
    <t>Business</t>
  </si>
  <si>
    <t>Total</t>
  </si>
  <si>
    <t>Total All Suppliers</t>
  </si>
  <si>
    <t>SS = Standard Service;  LRS = Last Resort Service</t>
  </si>
  <si>
    <t>*The MWh load is cumulative for the calendar month (1 MWh = 1,000 kWh)</t>
  </si>
  <si>
    <t>*The customer counts are as of month end and do not reflect pending enrollments.</t>
  </si>
  <si>
    <t>% of Supplier
Customers</t>
  </si>
  <si>
    <t>Electric Suppliers</t>
  </si>
  <si>
    <t>Total Eversource Territory</t>
  </si>
  <si>
    <t>100 % Option</t>
  </si>
  <si>
    <t>* The customer counts are as of month end and do not reflect pending enrollments.</t>
  </si>
  <si>
    <t>Community Energy
CT Clean Energy Options Program</t>
  </si>
  <si>
    <t>3Degrees
CT Clean Energy Options Program</t>
  </si>
  <si>
    <t>Total
CT Clean Energy Options Program</t>
  </si>
  <si>
    <t>Sterling Planet
Renewable Energy Certificates</t>
  </si>
  <si>
    <t>Total
All Rec Options</t>
  </si>
  <si>
    <t>50 % Option</t>
  </si>
  <si>
    <t>Residential - SS</t>
  </si>
  <si>
    <t>Business - SS</t>
  </si>
  <si>
    <t>Business - LRS</t>
  </si>
  <si>
    <t>MWh</t>
  </si>
  <si>
    <t>% of Class</t>
  </si>
  <si>
    <t>% of Total</t>
  </si>
  <si>
    <t>Suppliers</t>
  </si>
  <si>
    <t>Eversource</t>
  </si>
  <si>
    <t>Customers</t>
  </si>
  <si>
    <t>Customer Count - REC Programs</t>
  </si>
  <si>
    <t xml:space="preserve">Residential </t>
  </si>
  <si>
    <t xml:space="preserve">Business </t>
  </si>
  <si>
    <t>Business - &lt; 50% Option</t>
  </si>
  <si>
    <t>Total CCEO</t>
  </si>
  <si>
    <t>REC Only</t>
  </si>
  <si>
    <t>Total All REC's</t>
  </si>
  <si>
    <t>Summary Data</t>
  </si>
  <si>
    <t>25 % Option</t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</si>
  <si>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Load is cumulative for the calendar month (1 MWh = 1,000 kWh)</t>
    </r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</si>
  <si>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Customer counts are as of the date shown and do not reflect pending enrollments.</t>
    </r>
  </si>
  <si>
    <t>Data as of August 31, 2020</t>
  </si>
  <si>
    <r>
      <t>Customer Load - Suppliers and Eversource (MWh)</t>
    </r>
    <r>
      <rPr>
        <b/>
        <vertAlign val="superscript"/>
        <sz val="11"/>
        <rFont val="Arial"/>
        <family val="2"/>
      </rPr>
      <t xml:space="preserve"> 1</t>
    </r>
  </si>
  <si>
    <t>As the above table shows, 971,605 MWh, or 46.7% of Eversource's total load is served by electric suppliers</t>
  </si>
  <si>
    <t>while 1,109,487 MWh, or 53.3% of the load is provided under Standard Service or Last Resort service through Eversource.</t>
  </si>
  <si>
    <r>
      <t xml:space="preserve">Customer Count - Suppliers and Eversource </t>
    </r>
    <r>
      <rPr>
        <b/>
        <vertAlign val="superscript"/>
        <sz val="11"/>
        <rFont val="Arial"/>
        <family val="2"/>
      </rPr>
      <t>2</t>
    </r>
  </si>
  <si>
    <t>As the above table shows, 271,576 of Eversource's total customers, or 21.6% are served by electric suppliers</t>
  </si>
  <si>
    <t>while 986,396 or 78.4% of the customers continue to receive Standard Service or Last Resort service through Eversource.</t>
  </si>
  <si>
    <t xml:space="preserve">AMBIT ENERGY, LLC                  </t>
  </si>
  <si>
    <t xml:space="preserve">ATLANTIC ENERGY MA, LLC            </t>
  </si>
  <si>
    <t xml:space="preserve">CALPINE ENERGY SOLUTIONS           </t>
  </si>
  <si>
    <t xml:space="preserve">CHAMPION ENERGY SERVICES           </t>
  </si>
  <si>
    <t xml:space="preserve">CHOICE ENERGY                      </t>
  </si>
  <si>
    <t xml:space="preserve">CLEARVIEW ELECTRIC                 </t>
  </si>
  <si>
    <t xml:space="preserve">CONNECTICUT GAS &amp; ELECTRIC INC     </t>
  </si>
  <si>
    <t xml:space="preserve">CONSTELLATION NEWENERGY ANDE       </t>
  </si>
  <si>
    <t xml:space="preserve">CONSTELLATION NEWENERGY C&amp;I        </t>
  </si>
  <si>
    <t xml:space="preserve">CONSTELLATION NEWENERGY CKSP       </t>
  </si>
  <si>
    <t xml:space="preserve">CONSTELLATION NEWENERGY GAAL       </t>
  </si>
  <si>
    <t xml:space="preserve">CONSTELLATION NEWENERGY RES        </t>
  </si>
  <si>
    <t xml:space="preserve">DIRECT ENERGY BUSINESS, LLC        </t>
  </si>
  <si>
    <t xml:space="preserve">DIRECT ENERGY SERVICES, LLC        </t>
  </si>
  <si>
    <t xml:space="preserve">DISCOUNT POWER INC                 </t>
  </si>
  <si>
    <t xml:space="preserve">EDF ENERGY SERVICES, LLC           </t>
  </si>
  <si>
    <t xml:space="preserve">ELIGO ENERGY CT, LLC               </t>
  </si>
  <si>
    <t xml:space="preserve">ENERGY PLUS HOLDINGS LLC           </t>
  </si>
  <si>
    <t xml:space="preserve">ENERGY REWARDS                     </t>
  </si>
  <si>
    <t xml:space="preserve">ENGIE RESOURCES                    </t>
  </si>
  <si>
    <t xml:space="preserve">FIRST POINT POWER, LLC             </t>
  </si>
  <si>
    <t xml:space="preserve">LIBERTY POWER HOLDINGS LLC         </t>
  </si>
  <si>
    <t>MAJOR ENERGY ELECTRIC SERVICES, LLC</t>
  </si>
  <si>
    <t xml:space="preserve">MEGA ENERGY OF NEW ENGLAND LLC     </t>
  </si>
  <si>
    <t xml:space="preserve">MP2 ENERGY NE LLC                  </t>
  </si>
  <si>
    <t xml:space="preserve">NATIONAL GAS &amp; ELECTRIC, LLC       </t>
  </si>
  <si>
    <t xml:space="preserve">NEXTERA ENERGY SERVICES CONN       </t>
  </si>
  <si>
    <t xml:space="preserve">NORTH AMERICAN POWER AND GAS LLC   </t>
  </si>
  <si>
    <t xml:space="preserve">NRG RETAIL SOLUTIONS               </t>
  </si>
  <si>
    <t xml:space="preserve">PUBLIC POWER LLC                   </t>
  </si>
  <si>
    <t xml:space="preserve">SPARK ENERGY, L P                  </t>
  </si>
  <si>
    <t xml:space="preserve">STARION ENERGY INC                 </t>
  </si>
  <si>
    <t>SUNWAVE GAS AND POWER CONNECTICUT I</t>
  </si>
  <si>
    <t xml:space="preserve">TEXAS RETAIL ENERGY,LLC            </t>
  </si>
  <si>
    <t xml:space="preserve">THINK ENERGY                       </t>
  </si>
  <si>
    <t xml:space="preserve">TOWN SQUARE ENERGY                 </t>
  </si>
  <si>
    <t xml:space="preserve">VERDE ENERGY USA, INC              </t>
  </si>
  <si>
    <t xml:space="preserve">VIRIDIAN ENERGY, INC               </t>
  </si>
  <si>
    <t xml:space="preserve">WATTIFI INC                        </t>
  </si>
  <si>
    <t xml:space="preserve">XOOM ENERGY CONNECTICUT LLC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</si>
</sst>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vertAlign val="superscript"/>
      <sz val="11"/>
      <name val="Arial"/>
      <family val="2"/>
    </font>
    <font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3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Protection="1"/>
    <xf numFmtId="0" fontId="3" fillId="2" borderId="0" xfId="0" applyFont="1" applyFill="1" applyBorder="1" applyProtection="1"/>
    <xf numFmtId="164" fontId="4" fillId="2" borderId="0" xfId="0" applyNumberFormat="1" applyFont="1" applyFill="1" applyBorder="1" applyAlignment="1" applyProtection="1">
      <alignment horizontal="center"/>
    </xf>
    <xf numFmtId="0" fontId="5" fillId="2" borderId="0" xfId="0" applyFont="1" applyFill="1"/>
    <xf numFmtId="0" fontId="5" fillId="2" borderId="0" xfId="0" applyFont="1" applyFill="1" applyBorder="1" applyProtection="1"/>
    <xf numFmtId="0" fontId="2" fillId="2" borderId="0" xfId="0" applyFont="1" applyFill="1" applyBorder="1" applyProtection="1"/>
    <xf numFmtId="3" fontId="5" fillId="2" borderId="0" xfId="0" applyNumberFormat="1" applyFont="1" applyFill="1" applyBorder="1" applyProtection="1"/>
    <xf numFmtId="3" fontId="2" fillId="2" borderId="0" xfId="0" applyNumberFormat="1" applyFont="1" applyFill="1" applyBorder="1" applyAlignment="1" applyProtection="1">
      <alignment horizontal="center"/>
    </xf>
    <xf numFmtId="164" fontId="5" fillId="2" borderId="0" xfId="1" applyNumberFormat="1" applyFont="1" applyFill="1" applyBorder="1" applyAlignment="1" applyProtection="1">
      <alignment horizontal="center"/>
    </xf>
    <xf numFmtId="0" fontId="6" fillId="2" borderId="0" xfId="0" applyFont="1" applyFill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Continuous" vertical="center"/>
    </xf>
    <xf numFmtId="0" fontId="3" fillId="2" borderId="1" xfId="0" applyFont="1" applyFill="1" applyBorder="1" applyProtection="1"/>
    <xf numFmtId="0" fontId="4" fillId="2" borderId="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0" fillId="2" borderId="0" xfId="0" applyFill="1"/>
    <xf numFmtId="0" fontId="5" fillId="2" borderId="0" xfId="0" applyFont="1" applyFill="1" applyProtection="1"/>
    <xf numFmtId="3" fontId="3" fillId="2" borderId="1" xfId="0" applyNumberFormat="1" applyFont="1" applyFill="1" applyBorder="1" applyAlignment="1" applyProtection="1">
      <alignment horizontal="center"/>
      <protection locked="0"/>
    </xf>
    <xf numFmtId="3" fontId="3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3" fontId="5" fillId="2" borderId="7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3" fontId="9" fillId="2" borderId="7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3" fontId="3" fillId="2" borderId="1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3" fontId="3" fillId="2" borderId="1" xfId="0" applyNumberFormat="1" applyFont="1" applyFill="1" applyBorder="1" applyAlignment="1" applyProtection="1">
      <alignment horizontal="center"/>
    </xf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right" indent="3"/>
    </xf>
    <xf numFmtId="3" fontId="3" fillId="2" borderId="1" xfId="0" applyNumberFormat="1" applyFont="1" applyFill="1" applyBorder="1" applyAlignment="1" applyProtection="1">
      <alignment horizontal="right" indent="3"/>
      <protection locked="0"/>
    </xf>
    <xf numFmtId="3" fontId="4" fillId="2" borderId="1" xfId="0" applyNumberFormat="1" applyFont="1" applyFill="1" applyBorder="1" applyAlignment="1" applyProtection="1">
      <alignment horizontal="right" indent="3"/>
    </xf>
    <xf numFmtId="164" fontId="3" fillId="2" borderId="1" xfId="1" applyNumberFormat="1" applyFont="1" applyFill="1" applyBorder="1" applyAlignment="1" applyProtection="1">
      <alignment horizontal="right" indent="3"/>
    </xf>
    <xf numFmtId="0" fontId="3" fillId="2" borderId="0" xfId="0" applyFont="1" applyFill="1" applyBorder="1"/>
    <xf numFmtId="0" fontId="3" fillId="2" borderId="0" xfId="0" applyFont="1" applyFill="1"/>
    <xf numFmtId="0" fontId="3" fillId="2" borderId="0" xfId="2" applyFont="1" applyFill="1"/>
    <xf numFmtId="0" fontId="3" fillId="2" borderId="5" xfId="0" applyFont="1" applyFill="1" applyBorder="1"/>
    <xf numFmtId="3" fontId="4" fillId="2" borderId="5" xfId="0" applyNumberFormat="1" applyFont="1" applyFill="1" applyBorder="1" applyAlignment="1" applyProtection="1">
      <alignment horizontal="right" indent="3"/>
    </xf>
    <xf numFmtId="0" fontId="4" fillId="2" borderId="5" xfId="0" applyFont="1" applyFill="1" applyBorder="1" applyProtection="1"/>
    <xf numFmtId="164" fontId="4" fillId="2" borderId="1" xfId="1" applyNumberFormat="1" applyFont="1" applyFill="1" applyBorder="1" applyAlignment="1" applyProtection="1">
      <alignment horizontal="right" indent="3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3" fillId="2" borderId="0" xfId="0" applyFont="1" applyFill="1" applyBorder="1" applyAlignment="1" applyProtection="1">
      <alignment horizontal="left"/>
    </xf>
    <xf numFmtId="0" fontId="4" fillId="2" borderId="0" xfId="0" applyFont="1" applyFill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1" fontId="3" fillId="2" borderId="0" xfId="0" applyNumberFormat="1" applyFont="1" applyFill="1" applyAlignment="1" applyProtection="1">
      <alignment horizontal="left"/>
    </xf>
  </cellXfs>
  <cellStyles count="3">
    <cellStyle name="Normal" xfId="0" builtinId="0"/>
    <cellStyle name="Normal 5" xfId="2" xr:uid="{E80A09D8-C05E-43BB-9B71-F823668BD030}"/>
    <cellStyle name="Percent" xfId="1" builtinId="5"/>
  </cellStyles>
  <dxfs count="0"/>
  <tableStyles count="0" defaultTableStyle="TableStyleMedium2" defaultPivotStyle="PivotStyleLight16"/>
  <colors>
    <mruColors>
      <color rgb="FF3333FF"/>
      <color rgb="FFFFFF99"/>
      <color rgb="FFFF99FF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AAF01-9DF3-4FD0-AAA3-E4107ECA3B67}">
  <sheetPr>
    <pageSetUpPr fitToPage="1"/>
  </sheetPr>
  <dimension ref="A1:I38"/>
  <sheetViews>
    <sheetView tabSelected="1" view="pageLayout" zoomScaleNormal="100" workbookViewId="0">
      <selection activeCell="A6" sqref="A6"/>
    </sheetView>
  </sheetViews>
  <sheetFormatPr defaultRowHeight="14.5" x14ac:dyDescent="0.35"/>
  <cols>
    <col min="1" max="1" width="14.81640625" style="11" bestFit="1" customWidth="1"/>
    <col min="2" max="2" width="11.6328125" style="11" bestFit="1" customWidth="1"/>
    <col min="3" max="3" width="11.1796875" style="11" bestFit="1" customWidth="1"/>
    <col min="4" max="4" width="11.6328125" style="11" bestFit="1" customWidth="1"/>
    <col min="5" max="5" width="11.1796875" style="11" bestFit="1" customWidth="1"/>
    <col min="6" max="6" width="11.6328125" style="11" bestFit="1" customWidth="1"/>
    <col min="7" max="7" width="12.90625" style="11" customWidth="1"/>
    <col min="8" max="8" width="11.6328125" style="11" bestFit="1" customWidth="1"/>
    <col min="9" max="9" width="10.81640625" style="11" bestFit="1" customWidth="1"/>
  </cols>
  <sheetData>
    <row r="1" spans="1:9" x14ac:dyDescent="0.3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x14ac:dyDescent="0.35">
      <c r="A2" s="47" t="s">
        <v>38</v>
      </c>
      <c r="B2" s="47"/>
      <c r="C2" s="47"/>
      <c r="D2" s="47"/>
      <c r="E2" s="47"/>
      <c r="F2" s="47"/>
      <c r="G2" s="47"/>
      <c r="H2" s="47"/>
      <c r="I2" s="47"/>
    </row>
    <row r="3" spans="1:9" x14ac:dyDescent="0.35">
      <c r="A3" s="47" t="s">
        <v>1</v>
      </c>
      <c r="B3" s="47"/>
      <c r="C3" s="47"/>
      <c r="D3" s="47"/>
      <c r="E3" s="47"/>
      <c r="F3" s="47"/>
      <c r="G3" s="47"/>
      <c r="H3" s="47"/>
      <c r="I3" s="47"/>
    </row>
    <row r="4" spans="1:9" x14ac:dyDescent="0.35">
      <c r="A4" s="47" t="s">
        <v>2</v>
      </c>
      <c r="B4" s="47"/>
      <c r="C4" s="47"/>
      <c r="D4" s="47"/>
      <c r="E4" s="47"/>
      <c r="F4" s="47"/>
      <c r="G4" s="47"/>
      <c r="H4" s="47"/>
      <c r="I4" s="47"/>
    </row>
    <row r="5" spans="1:9" x14ac:dyDescent="0.35">
      <c r="A5" s="47" t="s">
        <v>42</v>
      </c>
      <c r="B5" s="47"/>
      <c r="C5" s="47"/>
      <c r="D5" s="47"/>
      <c r="E5" s="47"/>
      <c r="F5" s="47"/>
      <c r="G5" s="47"/>
      <c r="H5" s="47"/>
      <c r="I5" s="47"/>
    </row>
    <row r="6" spans="1:9" x14ac:dyDescent="0.35">
      <c r="A6" s="5"/>
      <c r="B6" s="5"/>
      <c r="C6" s="5"/>
      <c r="D6" s="5"/>
      <c r="E6" s="5"/>
      <c r="F6" s="5"/>
      <c r="G6" s="5"/>
      <c r="H6" s="5"/>
      <c r="I6" s="5"/>
    </row>
    <row r="7" spans="1:9" ht="16.5" x14ac:dyDescent="0.35">
      <c r="A7" s="5"/>
      <c r="B7" s="46" t="s">
        <v>43</v>
      </c>
      <c r="C7" s="46"/>
      <c r="D7" s="46"/>
      <c r="E7" s="46"/>
      <c r="F7" s="46"/>
      <c r="G7" s="46"/>
      <c r="H7" s="46"/>
      <c r="I7" s="46"/>
    </row>
    <row r="8" spans="1:9" x14ac:dyDescent="0.35">
      <c r="A8" s="5"/>
      <c r="B8" s="49" t="s">
        <v>22</v>
      </c>
      <c r="C8" s="49"/>
      <c r="D8" s="49" t="s">
        <v>23</v>
      </c>
      <c r="E8" s="49"/>
      <c r="F8" s="49" t="s">
        <v>24</v>
      </c>
      <c r="G8" s="49"/>
      <c r="H8" s="50" t="s">
        <v>13</v>
      </c>
      <c r="I8" s="50"/>
    </row>
    <row r="9" spans="1:9" x14ac:dyDescent="0.35">
      <c r="A9" s="5"/>
      <c r="B9" s="24" t="s">
        <v>25</v>
      </c>
      <c r="C9" s="24" t="s">
        <v>26</v>
      </c>
      <c r="D9" s="24" t="s">
        <v>25</v>
      </c>
      <c r="E9" s="24" t="s">
        <v>26</v>
      </c>
      <c r="F9" s="24" t="s">
        <v>25</v>
      </c>
      <c r="G9" s="24" t="s">
        <v>26</v>
      </c>
      <c r="H9" s="24" t="s">
        <v>25</v>
      </c>
      <c r="I9" s="24" t="s">
        <v>27</v>
      </c>
    </row>
    <row r="10" spans="1:9" x14ac:dyDescent="0.35">
      <c r="A10" s="25" t="s">
        <v>28</v>
      </c>
      <c r="B10" s="26">
        <v>236328.59299999999</v>
      </c>
      <c r="C10" s="27">
        <v>0.20697880692904394</v>
      </c>
      <c r="D10" s="26">
        <v>443773.73600000003</v>
      </c>
      <c r="E10" s="27">
        <v>0.72277841821976008</v>
      </c>
      <c r="F10" s="26">
        <v>291502.283</v>
      </c>
      <c r="G10" s="27">
        <v>0.8960823056617816</v>
      </c>
      <c r="H10" s="26">
        <v>971604.61199999996</v>
      </c>
      <c r="I10" s="27">
        <v>0.46687260289313737</v>
      </c>
    </row>
    <row r="11" spans="1:9" x14ac:dyDescent="0.35">
      <c r="A11" s="25" t="s">
        <v>29</v>
      </c>
      <c r="B11" s="28">
        <v>905472.33100000001</v>
      </c>
      <c r="C11" s="27">
        <v>0.79302119307095598</v>
      </c>
      <c r="D11" s="28">
        <v>170209.367</v>
      </c>
      <c r="E11" s="27">
        <v>0.27722158178023998</v>
      </c>
      <c r="F11" s="28">
        <v>33805.203999999998</v>
      </c>
      <c r="G11" s="27">
        <v>0.10391769433821854</v>
      </c>
      <c r="H11" s="28">
        <v>1109486.902</v>
      </c>
      <c r="I11" s="27">
        <v>0.53312739710686263</v>
      </c>
    </row>
    <row r="12" spans="1:9" x14ac:dyDescent="0.35">
      <c r="A12" s="25" t="s">
        <v>6</v>
      </c>
      <c r="B12" s="29">
        <v>1141800.9240000001</v>
      </c>
      <c r="C12" s="30"/>
      <c r="D12" s="29">
        <v>613983.103</v>
      </c>
      <c r="E12" s="30"/>
      <c r="F12" s="29">
        <v>325307.48699999996</v>
      </c>
      <c r="G12" s="30"/>
      <c r="H12" s="29">
        <v>2081091.514</v>
      </c>
      <c r="I12" s="30"/>
    </row>
    <row r="13" spans="1:9" x14ac:dyDescent="0.35">
      <c r="A13" s="5"/>
      <c r="B13" s="5"/>
      <c r="C13" s="5"/>
      <c r="D13" s="5"/>
      <c r="E13" s="5"/>
      <c r="F13" s="5"/>
      <c r="G13" s="5"/>
      <c r="H13" s="5"/>
      <c r="I13" s="5"/>
    </row>
    <row r="14" spans="1:9" x14ac:dyDescent="0.35">
      <c r="A14" s="48" t="s">
        <v>44</v>
      </c>
      <c r="B14" s="48"/>
      <c r="C14" s="48"/>
      <c r="D14" s="48"/>
      <c r="E14" s="48"/>
      <c r="F14" s="48"/>
      <c r="G14" s="48"/>
      <c r="H14" s="48"/>
      <c r="I14" s="48"/>
    </row>
    <row r="15" spans="1:9" x14ac:dyDescent="0.35">
      <c r="A15" s="48" t="s">
        <v>45</v>
      </c>
      <c r="B15" s="48"/>
      <c r="C15" s="48"/>
      <c r="D15" s="48"/>
      <c r="E15" s="48"/>
      <c r="F15" s="48"/>
      <c r="G15" s="48"/>
      <c r="H15" s="48"/>
      <c r="I15" s="48"/>
    </row>
    <row r="16" spans="1:9" x14ac:dyDescent="0.35">
      <c r="A16" s="5"/>
      <c r="B16" s="5"/>
      <c r="C16" s="5"/>
      <c r="D16" s="5"/>
      <c r="E16" s="5"/>
      <c r="F16" s="5"/>
      <c r="G16" s="5"/>
      <c r="H16" s="5"/>
      <c r="I16" s="5"/>
    </row>
    <row r="17" spans="1:9" x14ac:dyDescent="0.35">
      <c r="A17" s="5"/>
      <c r="B17" s="5"/>
      <c r="C17" s="5"/>
      <c r="D17" s="5"/>
      <c r="E17" s="5"/>
      <c r="F17" s="5"/>
      <c r="G17" s="5"/>
      <c r="H17" s="5"/>
      <c r="I17" s="5"/>
    </row>
    <row r="18" spans="1:9" ht="16.5" x14ac:dyDescent="0.35">
      <c r="A18" s="5"/>
      <c r="B18" s="46" t="s">
        <v>46</v>
      </c>
      <c r="C18" s="46"/>
      <c r="D18" s="46"/>
      <c r="E18" s="46"/>
      <c r="F18" s="46"/>
      <c r="G18" s="46"/>
      <c r="H18" s="46"/>
      <c r="I18" s="46"/>
    </row>
    <row r="19" spans="1:9" x14ac:dyDescent="0.35">
      <c r="A19" s="5"/>
      <c r="B19" s="49" t="s">
        <v>22</v>
      </c>
      <c r="C19" s="49"/>
      <c r="D19" s="49" t="s">
        <v>23</v>
      </c>
      <c r="E19" s="49"/>
      <c r="F19" s="49" t="s">
        <v>24</v>
      </c>
      <c r="G19" s="49"/>
      <c r="H19" s="50" t="s">
        <v>13</v>
      </c>
      <c r="I19" s="50"/>
    </row>
    <row r="20" spans="1:9" x14ac:dyDescent="0.35">
      <c r="A20" s="5"/>
      <c r="B20" s="24" t="s">
        <v>30</v>
      </c>
      <c r="C20" s="24" t="s">
        <v>26</v>
      </c>
      <c r="D20" s="24" t="s">
        <v>30</v>
      </c>
      <c r="E20" s="24" t="s">
        <v>26</v>
      </c>
      <c r="F20" s="24" t="s">
        <v>30</v>
      </c>
      <c r="G20" s="24" t="s">
        <v>26</v>
      </c>
      <c r="H20" s="24" t="s">
        <v>30</v>
      </c>
      <c r="I20" s="24" t="s">
        <v>27</v>
      </c>
    </row>
    <row r="21" spans="1:9" x14ac:dyDescent="0.35">
      <c r="A21" s="25" t="s">
        <v>28</v>
      </c>
      <c r="B21" s="26">
        <v>216636</v>
      </c>
      <c r="C21" s="27">
        <v>0.19096008046140137</v>
      </c>
      <c r="D21" s="26">
        <v>54259</v>
      </c>
      <c r="E21" s="27">
        <v>0.44202851323828918</v>
      </c>
      <c r="F21" s="26">
        <v>681</v>
      </c>
      <c r="G21" s="27">
        <v>0.8901960784313725</v>
      </c>
      <c r="H21" s="26">
        <v>271576</v>
      </c>
      <c r="I21" s="27">
        <v>0.21588397833974046</v>
      </c>
    </row>
    <row r="22" spans="1:9" x14ac:dyDescent="0.35">
      <c r="A22" s="25" t="s">
        <v>29</v>
      </c>
      <c r="B22" s="28">
        <v>917821</v>
      </c>
      <c r="C22" s="27">
        <v>0.80903991953859866</v>
      </c>
      <c r="D22" s="28">
        <v>68491</v>
      </c>
      <c r="E22" s="27">
        <v>0.55797148676171082</v>
      </c>
      <c r="F22" s="28">
        <v>84</v>
      </c>
      <c r="G22" s="27">
        <v>0.10980392156862745</v>
      </c>
      <c r="H22" s="28">
        <v>986396</v>
      </c>
      <c r="I22" s="27">
        <v>0.78411602166025951</v>
      </c>
    </row>
    <row r="23" spans="1:9" x14ac:dyDescent="0.35">
      <c r="A23" s="25" t="s">
        <v>6</v>
      </c>
      <c r="B23" s="29">
        <v>1134457</v>
      </c>
      <c r="C23" s="30"/>
      <c r="D23" s="29">
        <v>122750</v>
      </c>
      <c r="E23" s="30"/>
      <c r="F23" s="29">
        <v>765</v>
      </c>
      <c r="G23" s="30"/>
      <c r="H23" s="29">
        <v>1257972</v>
      </c>
      <c r="I23" s="30"/>
    </row>
    <row r="24" spans="1:9" x14ac:dyDescent="0.3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35">
      <c r="A25" s="48" t="s">
        <v>47</v>
      </c>
      <c r="B25" s="48"/>
      <c r="C25" s="48"/>
      <c r="D25" s="48"/>
      <c r="E25" s="48"/>
      <c r="F25" s="48"/>
      <c r="G25" s="48"/>
      <c r="H25" s="48"/>
      <c r="I25" s="48"/>
    </row>
    <row r="26" spans="1:9" x14ac:dyDescent="0.35">
      <c r="A26" s="48" t="s">
        <v>48</v>
      </c>
      <c r="B26" s="48"/>
      <c r="C26" s="48"/>
      <c r="D26" s="48"/>
      <c r="E26" s="48"/>
      <c r="F26" s="48"/>
      <c r="G26" s="48"/>
      <c r="H26" s="48"/>
      <c r="I26" s="48"/>
    </row>
    <row r="27" spans="1:9" x14ac:dyDescent="0.3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3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35">
      <c r="A29" s="5"/>
      <c r="B29" s="46" t="s">
        <v>31</v>
      </c>
      <c r="C29" s="46"/>
      <c r="D29" s="46"/>
      <c r="E29" s="46"/>
      <c r="F29" s="46"/>
      <c r="G29" s="46"/>
      <c r="H29" s="46"/>
      <c r="I29" s="46"/>
    </row>
    <row r="30" spans="1:9" x14ac:dyDescent="0.35">
      <c r="A30" s="5"/>
      <c r="B30" s="49" t="s">
        <v>32</v>
      </c>
      <c r="C30" s="49"/>
      <c r="D30" s="49" t="s">
        <v>33</v>
      </c>
      <c r="E30" s="49"/>
      <c r="F30" s="49" t="s">
        <v>34</v>
      </c>
      <c r="G30" s="49"/>
      <c r="H30" s="50" t="s">
        <v>13</v>
      </c>
      <c r="I30" s="50"/>
    </row>
    <row r="31" spans="1:9" x14ac:dyDescent="0.35">
      <c r="A31" s="5"/>
      <c r="B31" s="24" t="s">
        <v>30</v>
      </c>
      <c r="C31" s="24" t="s">
        <v>26</v>
      </c>
      <c r="D31" s="24" t="s">
        <v>30</v>
      </c>
      <c r="E31" s="24" t="s">
        <v>26</v>
      </c>
      <c r="F31" s="24" t="s">
        <v>30</v>
      </c>
      <c r="G31" s="24" t="s">
        <v>26</v>
      </c>
      <c r="H31" s="24" t="s">
        <v>30</v>
      </c>
      <c r="I31" s="24" t="s">
        <v>27</v>
      </c>
    </row>
    <row r="32" spans="1:9" x14ac:dyDescent="0.35">
      <c r="A32" s="5" t="s">
        <v>35</v>
      </c>
      <c r="B32" s="26">
        <v>10750</v>
      </c>
      <c r="C32" s="27">
        <v>1.2518764483801502E-2</v>
      </c>
      <c r="D32" s="26">
        <v>154</v>
      </c>
      <c r="E32" s="27">
        <v>1.2545824847250509E-3</v>
      </c>
      <c r="F32" s="26">
        <v>1</v>
      </c>
      <c r="G32" s="27">
        <v>8.096182649880582E-6</v>
      </c>
      <c r="H32" s="26">
        <v>10905</v>
      </c>
      <c r="I32" s="27">
        <v>8.6687144069979294E-3</v>
      </c>
    </row>
    <row r="33" spans="1:9" x14ac:dyDescent="0.35">
      <c r="A33" s="5" t="s">
        <v>36</v>
      </c>
      <c r="B33" s="28">
        <v>3452</v>
      </c>
      <c r="C33" s="27">
        <v>3.0428654413521181E-3</v>
      </c>
      <c r="D33" s="28">
        <v>95</v>
      </c>
      <c r="E33" s="27">
        <v>7.739307535641548E-4</v>
      </c>
      <c r="F33" s="28">
        <v>0</v>
      </c>
      <c r="G33" s="27">
        <v>0</v>
      </c>
      <c r="H33" s="28">
        <v>3547</v>
      </c>
      <c r="I33" s="27">
        <v>2.8196176067511835E-3</v>
      </c>
    </row>
    <row r="34" spans="1:9" x14ac:dyDescent="0.35">
      <c r="A34" s="5" t="s">
        <v>37</v>
      </c>
      <c r="B34" s="29">
        <v>14202</v>
      </c>
      <c r="C34" s="30"/>
      <c r="D34" s="29">
        <v>249</v>
      </c>
      <c r="E34" s="30"/>
      <c r="F34" s="29">
        <v>1</v>
      </c>
      <c r="G34" s="30"/>
      <c r="H34" s="29">
        <v>14452</v>
      </c>
      <c r="I34" s="30"/>
    </row>
    <row r="37" spans="1:9" ht="17" x14ac:dyDescent="0.35">
      <c r="A37" s="51" t="s">
        <v>40</v>
      </c>
      <c r="B37" s="51"/>
      <c r="C37" s="51"/>
      <c r="D37" s="51"/>
      <c r="E37" s="51"/>
      <c r="F37" s="51"/>
      <c r="G37" s="51"/>
      <c r="H37" s="51"/>
      <c r="I37" s="51"/>
    </row>
    <row r="38" spans="1:9" ht="17" x14ac:dyDescent="0.35">
      <c r="A38" s="51" t="s">
        <v>41</v>
      </c>
      <c r="B38" s="51"/>
      <c r="C38" s="51"/>
      <c r="D38" s="51"/>
      <c r="E38" s="51"/>
      <c r="F38" s="51"/>
      <c r="G38" s="51"/>
      <c r="H38" s="51"/>
      <c r="I38" s="51"/>
    </row>
  </sheetData>
  <mergeCells count="26">
    <mergeCell ref="A37:I37"/>
    <mergeCell ref="A38:I38"/>
    <mergeCell ref="A26:I26"/>
    <mergeCell ref="B29:I29"/>
    <mergeCell ref="B30:C30"/>
    <mergeCell ref="D30:E30"/>
    <mergeCell ref="F30:G30"/>
    <mergeCell ref="H30:I30"/>
    <mergeCell ref="A25:I25"/>
    <mergeCell ref="B8:C8"/>
    <mergeCell ref="D8:E8"/>
    <mergeCell ref="F8:G8"/>
    <mergeCell ref="H8:I8"/>
    <mergeCell ref="A14:I14"/>
    <mergeCell ref="A15:I15"/>
    <mergeCell ref="B18:I18"/>
    <mergeCell ref="B19:C19"/>
    <mergeCell ref="D19:E19"/>
    <mergeCell ref="F19:G19"/>
    <mergeCell ref="H19:I19"/>
    <mergeCell ref="B7:I7"/>
    <mergeCell ref="A1:I1"/>
    <mergeCell ref="A2:I2"/>
    <mergeCell ref="A3:I3"/>
    <mergeCell ref="A4:I4"/>
    <mergeCell ref="A5:I5"/>
  </mergeCells>
  <pageMargins left="0.20833333333333334" right="0.375" top="0.92041666666666666" bottom="0.75" header="0.3" footer="0.3"/>
  <pageSetup scale="93" fitToHeight="0" orientation="portrait" horizontalDpi="4294967293" r:id="rId1"/>
  <headerFooter>
    <oddHeader>&amp;R&amp;8Connecticut Light and Power dba Eversource Energy
Docket No. 06-10-22
Page &amp;P of &amp;N
Attachment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D9945-EC8C-43E8-BF14-4852C00C4FF9}">
  <sheetPr>
    <pageSetUpPr fitToPage="1"/>
  </sheetPr>
  <dimension ref="A1:F54"/>
  <sheetViews>
    <sheetView view="pageLayout" zoomScaleNormal="100" workbookViewId="0">
      <selection activeCell="B5" sqref="B5"/>
    </sheetView>
  </sheetViews>
  <sheetFormatPr defaultRowHeight="14.5" x14ac:dyDescent="0.35"/>
  <cols>
    <col min="1" max="1" width="3.1796875" bestFit="1" customWidth="1"/>
    <col min="2" max="2" width="49.36328125" customWidth="1"/>
    <col min="3" max="3" width="15.453125" customWidth="1"/>
    <col min="4" max="4" width="14" customWidth="1"/>
    <col min="5" max="5" width="13.36328125" bestFit="1" customWidth="1"/>
    <col min="6" max="6" width="15.453125" customWidth="1"/>
  </cols>
  <sheetData>
    <row r="1" spans="1:6" x14ac:dyDescent="0.35">
      <c r="A1" s="53" t="s">
        <v>0</v>
      </c>
      <c r="B1" s="53"/>
      <c r="C1" s="53"/>
      <c r="D1" s="53"/>
      <c r="E1" s="53"/>
      <c r="F1" s="53"/>
    </row>
    <row r="2" spans="1:6" x14ac:dyDescent="0.35">
      <c r="A2" s="53" t="s">
        <v>1</v>
      </c>
      <c r="B2" s="53"/>
      <c r="C2" s="53"/>
      <c r="D2" s="53"/>
      <c r="E2" s="53"/>
      <c r="F2" s="53"/>
    </row>
    <row r="3" spans="1:6" x14ac:dyDescent="0.35">
      <c r="A3" s="53" t="s">
        <v>2</v>
      </c>
      <c r="B3" s="53"/>
      <c r="C3" s="53"/>
      <c r="D3" s="53"/>
      <c r="E3" s="53"/>
      <c r="F3" s="53"/>
    </row>
    <row r="4" spans="1:6" x14ac:dyDescent="0.35">
      <c r="A4" s="53" t="str">
        <f>'Smry Load Customer'!A5:I5</f>
        <v>Data as of August 31, 2020</v>
      </c>
      <c r="B4" s="53"/>
      <c r="C4" s="53"/>
      <c r="D4" s="53"/>
      <c r="E4" s="53"/>
      <c r="F4" s="53"/>
    </row>
    <row r="5" spans="1:6" ht="6.65" customHeight="1" x14ac:dyDescent="0.35">
      <c r="A5" s="1"/>
      <c r="B5" s="2"/>
      <c r="C5" s="3"/>
      <c r="D5" s="3"/>
      <c r="E5" s="4"/>
      <c r="F5" s="4"/>
    </row>
    <row r="6" spans="1:6" x14ac:dyDescent="0.35">
      <c r="A6" s="31"/>
      <c r="B6" s="32"/>
      <c r="C6" s="54" t="s">
        <v>3</v>
      </c>
      <c r="D6" s="55"/>
      <c r="E6" s="55"/>
      <c r="F6" s="56"/>
    </row>
    <row r="7" spans="1:6" ht="26" x14ac:dyDescent="0.35">
      <c r="A7" s="33"/>
      <c r="B7" s="12" t="s">
        <v>12</v>
      </c>
      <c r="C7" s="12" t="s">
        <v>4</v>
      </c>
      <c r="D7" s="12" t="s">
        <v>5</v>
      </c>
      <c r="E7" s="12" t="s">
        <v>6</v>
      </c>
      <c r="F7" s="12" t="s">
        <v>11</v>
      </c>
    </row>
    <row r="8" spans="1:6" x14ac:dyDescent="0.35">
      <c r="A8" s="33">
        <v>1</v>
      </c>
      <c r="B8" s="34" t="s">
        <v>49</v>
      </c>
      <c r="C8" s="35">
        <v>12524</v>
      </c>
      <c r="D8" s="36">
        <v>2808</v>
      </c>
      <c r="E8" s="37">
        <f>IF(SUM(C8:D8)=0,"",SUM(C8:D8))</f>
        <v>15332</v>
      </c>
      <c r="F8" s="38">
        <f t="shared" ref="F8:F47" si="0">IF(E8="","",E8/$E$49)</f>
        <v>5.6455651456682479E-2</v>
      </c>
    </row>
    <row r="9" spans="1:6" x14ac:dyDescent="0.35">
      <c r="A9" s="33">
        <v>2</v>
      </c>
      <c r="B9" s="34" t="s">
        <v>50</v>
      </c>
      <c r="C9" s="35">
        <v>1</v>
      </c>
      <c r="D9" s="36">
        <v>85</v>
      </c>
      <c r="E9" s="37">
        <f t="shared" ref="E9:E47" si="1">IF(SUM(C9:D9)=0,"",SUM(C9:D9))</f>
        <v>86</v>
      </c>
      <c r="F9" s="38">
        <f t="shared" si="0"/>
        <v>3.1667010339647098E-4</v>
      </c>
    </row>
    <row r="10" spans="1:6" x14ac:dyDescent="0.35">
      <c r="A10" s="33">
        <v>3</v>
      </c>
      <c r="B10" s="39" t="s">
        <v>51</v>
      </c>
      <c r="C10" s="35">
        <v>11</v>
      </c>
      <c r="D10" s="36">
        <v>4896</v>
      </c>
      <c r="E10" s="37">
        <f t="shared" si="1"/>
        <v>4907</v>
      </c>
      <c r="F10" s="38">
        <f t="shared" si="0"/>
        <v>1.8068606946121897E-2</v>
      </c>
    </row>
    <row r="11" spans="1:6" x14ac:dyDescent="0.35">
      <c r="A11" s="33">
        <v>4</v>
      </c>
      <c r="B11" s="34" t="s">
        <v>52</v>
      </c>
      <c r="C11" s="35">
        <v>234</v>
      </c>
      <c r="D11" s="36">
        <v>286</v>
      </c>
      <c r="E11" s="37">
        <f t="shared" si="1"/>
        <v>520</v>
      </c>
      <c r="F11" s="38">
        <f t="shared" si="0"/>
        <v>1.9147494623972664E-3</v>
      </c>
    </row>
    <row r="12" spans="1:6" x14ac:dyDescent="0.35">
      <c r="A12" s="33">
        <v>5</v>
      </c>
      <c r="B12" s="34" t="s">
        <v>53</v>
      </c>
      <c r="C12" s="35">
        <v>877</v>
      </c>
      <c r="D12" s="36">
        <v>34</v>
      </c>
      <c r="E12" s="37">
        <f t="shared" si="1"/>
        <v>911</v>
      </c>
      <c r="F12" s="38">
        <f t="shared" si="0"/>
        <v>3.3544937696998261E-3</v>
      </c>
    </row>
    <row r="13" spans="1:6" x14ac:dyDescent="0.35">
      <c r="A13" s="33">
        <v>6</v>
      </c>
      <c r="B13" s="40" t="s">
        <v>54</v>
      </c>
      <c r="C13" s="35">
        <v>18152</v>
      </c>
      <c r="D13" s="36">
        <v>1061</v>
      </c>
      <c r="E13" s="37">
        <f t="shared" si="1"/>
        <v>19213</v>
      </c>
      <c r="F13" s="38">
        <f t="shared" si="0"/>
        <v>7.0746310425074385E-2</v>
      </c>
    </row>
    <row r="14" spans="1:6" x14ac:dyDescent="0.35">
      <c r="A14" s="33">
        <v>7</v>
      </c>
      <c r="B14" s="34" t="s">
        <v>55</v>
      </c>
      <c r="C14" s="35">
        <v>1468</v>
      </c>
      <c r="D14" s="36">
        <v>565</v>
      </c>
      <c r="E14" s="37">
        <f t="shared" si="1"/>
        <v>2033</v>
      </c>
      <c r="F14" s="38">
        <f t="shared" si="0"/>
        <v>7.4859339558723892E-3</v>
      </c>
    </row>
    <row r="15" spans="1:6" x14ac:dyDescent="0.35">
      <c r="A15" s="33">
        <v>8</v>
      </c>
      <c r="B15" s="34" t="s">
        <v>56</v>
      </c>
      <c r="C15" s="35">
        <v>0</v>
      </c>
      <c r="D15" s="36">
        <v>1</v>
      </c>
      <c r="E15" s="37">
        <f t="shared" si="1"/>
        <v>1</v>
      </c>
      <c r="F15" s="38">
        <f t="shared" si="0"/>
        <v>3.6822105046101276E-6</v>
      </c>
    </row>
    <row r="16" spans="1:6" x14ac:dyDescent="0.35">
      <c r="A16" s="33">
        <v>9</v>
      </c>
      <c r="B16" s="34" t="s">
        <v>57</v>
      </c>
      <c r="C16" s="35">
        <v>2652</v>
      </c>
      <c r="D16" s="36">
        <v>11862</v>
      </c>
      <c r="E16" s="37">
        <f t="shared" si="1"/>
        <v>14514</v>
      </c>
      <c r="F16" s="38">
        <f t="shared" si="0"/>
        <v>5.3443603263911392E-2</v>
      </c>
    </row>
    <row r="17" spans="1:6" x14ac:dyDescent="0.35">
      <c r="A17" s="33">
        <v>10</v>
      </c>
      <c r="B17" s="34" t="s">
        <v>58</v>
      </c>
      <c r="C17" s="35">
        <v>0</v>
      </c>
      <c r="D17" s="36">
        <v>1</v>
      </c>
      <c r="E17" s="37">
        <f t="shared" si="1"/>
        <v>1</v>
      </c>
      <c r="F17" s="38">
        <f t="shared" si="0"/>
        <v>3.6822105046101276E-6</v>
      </c>
    </row>
    <row r="18" spans="1:6" x14ac:dyDescent="0.35">
      <c r="A18" s="33">
        <v>11</v>
      </c>
      <c r="B18" s="40" t="s">
        <v>59</v>
      </c>
      <c r="C18" s="35">
        <v>0</v>
      </c>
      <c r="D18" s="36">
        <v>1</v>
      </c>
      <c r="E18" s="37">
        <f t="shared" si="1"/>
        <v>1</v>
      </c>
      <c r="F18" s="38">
        <f t="shared" si="0"/>
        <v>3.6822105046101276E-6</v>
      </c>
    </row>
    <row r="19" spans="1:6" x14ac:dyDescent="0.35">
      <c r="A19" s="33">
        <v>12</v>
      </c>
      <c r="B19" s="34" t="s">
        <v>60</v>
      </c>
      <c r="C19" s="35">
        <v>27345</v>
      </c>
      <c r="D19" s="36">
        <v>3999</v>
      </c>
      <c r="E19" s="37">
        <f t="shared" si="1"/>
        <v>31344</v>
      </c>
      <c r="F19" s="38">
        <f t="shared" si="0"/>
        <v>0.11541520605649984</v>
      </c>
    </row>
    <row r="20" spans="1:6" x14ac:dyDescent="0.35">
      <c r="A20" s="33">
        <v>13</v>
      </c>
      <c r="B20" s="40" t="s">
        <v>61</v>
      </c>
      <c r="C20" s="35">
        <v>1382</v>
      </c>
      <c r="D20" s="36">
        <v>8458</v>
      </c>
      <c r="E20" s="37">
        <f t="shared" si="1"/>
        <v>9840</v>
      </c>
      <c r="F20" s="38">
        <f t="shared" si="0"/>
        <v>3.6232951365363655E-2</v>
      </c>
    </row>
    <row r="21" spans="1:6" x14ac:dyDescent="0.35">
      <c r="A21" s="33">
        <v>14</v>
      </c>
      <c r="B21" s="34" t="s">
        <v>62</v>
      </c>
      <c r="C21" s="35">
        <v>25289</v>
      </c>
      <c r="D21" s="36">
        <v>3243</v>
      </c>
      <c r="E21" s="37">
        <f t="shared" si="1"/>
        <v>28532</v>
      </c>
      <c r="F21" s="38">
        <f t="shared" si="0"/>
        <v>0.10506083011753616</v>
      </c>
    </row>
    <row r="22" spans="1:6" x14ac:dyDescent="0.35">
      <c r="A22" s="33">
        <v>15</v>
      </c>
      <c r="B22" s="34" t="s">
        <v>63</v>
      </c>
      <c r="C22" s="35">
        <v>8907</v>
      </c>
      <c r="D22" s="36">
        <v>664</v>
      </c>
      <c r="E22" s="37">
        <f t="shared" si="1"/>
        <v>9571</v>
      </c>
      <c r="F22" s="38">
        <f t="shared" si="0"/>
        <v>3.5242436739623531E-2</v>
      </c>
    </row>
    <row r="23" spans="1:6" x14ac:dyDescent="0.35">
      <c r="A23" s="33">
        <v>16</v>
      </c>
      <c r="B23" s="34" t="s">
        <v>64</v>
      </c>
      <c r="C23" s="35">
        <v>113</v>
      </c>
      <c r="D23" s="36">
        <v>562</v>
      </c>
      <c r="E23" s="37">
        <f t="shared" si="1"/>
        <v>675</v>
      </c>
      <c r="F23" s="38">
        <f t="shared" si="0"/>
        <v>2.4854920906118359E-3</v>
      </c>
    </row>
    <row r="24" spans="1:6" x14ac:dyDescent="0.35">
      <c r="A24" s="33">
        <v>17</v>
      </c>
      <c r="B24" s="34" t="s">
        <v>65</v>
      </c>
      <c r="C24" s="35">
        <v>3</v>
      </c>
      <c r="D24" s="36">
        <v>40</v>
      </c>
      <c r="E24" s="37">
        <f t="shared" si="1"/>
        <v>43</v>
      </c>
      <c r="F24" s="38">
        <f t="shared" si="0"/>
        <v>1.5833505169823549E-4</v>
      </c>
    </row>
    <row r="25" spans="1:6" x14ac:dyDescent="0.35">
      <c r="A25" s="33">
        <v>18</v>
      </c>
      <c r="B25" s="34" t="s">
        <v>66</v>
      </c>
      <c r="C25" s="35">
        <v>1215</v>
      </c>
      <c r="D25" s="36">
        <v>201</v>
      </c>
      <c r="E25" s="37">
        <f t="shared" si="1"/>
        <v>1416</v>
      </c>
      <c r="F25" s="38">
        <f t="shared" si="0"/>
        <v>5.2140100745279409E-3</v>
      </c>
    </row>
    <row r="26" spans="1:6" x14ac:dyDescent="0.35">
      <c r="A26" s="33">
        <v>19</v>
      </c>
      <c r="B26" s="40" t="s">
        <v>67</v>
      </c>
      <c r="C26" s="35">
        <v>149</v>
      </c>
      <c r="D26" s="36">
        <v>0</v>
      </c>
      <c r="E26" s="37">
        <f t="shared" si="1"/>
        <v>149</v>
      </c>
      <c r="F26" s="38">
        <f t="shared" si="0"/>
        <v>5.4864936518690904E-4</v>
      </c>
    </row>
    <row r="27" spans="1:6" x14ac:dyDescent="0.35">
      <c r="A27" s="33">
        <v>20</v>
      </c>
      <c r="B27" s="34" t="s">
        <v>68</v>
      </c>
      <c r="C27" s="35">
        <v>1524</v>
      </c>
      <c r="D27" s="36">
        <v>4305</v>
      </c>
      <c r="E27" s="37">
        <f t="shared" si="1"/>
        <v>5829</v>
      </c>
      <c r="F27" s="38">
        <f t="shared" si="0"/>
        <v>2.1463605031372433E-2</v>
      </c>
    </row>
    <row r="28" spans="1:6" x14ac:dyDescent="0.35">
      <c r="A28" s="33">
        <v>21</v>
      </c>
      <c r="B28" s="34" t="s">
        <v>69</v>
      </c>
      <c r="C28" s="35">
        <v>1450</v>
      </c>
      <c r="D28" s="36">
        <v>614</v>
      </c>
      <c r="E28" s="37">
        <f t="shared" si="1"/>
        <v>2064</v>
      </c>
      <c r="F28" s="38">
        <f t="shared" si="0"/>
        <v>7.6000824815153035E-3</v>
      </c>
    </row>
    <row r="29" spans="1:6" x14ac:dyDescent="0.35">
      <c r="A29" s="33">
        <v>22</v>
      </c>
      <c r="B29" s="34" t="s">
        <v>70</v>
      </c>
      <c r="C29" s="35">
        <v>11617</v>
      </c>
      <c r="D29" s="36">
        <v>1546</v>
      </c>
      <c r="E29" s="37">
        <f t="shared" si="1"/>
        <v>13163</v>
      </c>
      <c r="F29" s="38">
        <f t="shared" si="0"/>
        <v>4.8468936872183108E-2</v>
      </c>
    </row>
    <row r="30" spans="1:6" x14ac:dyDescent="0.35">
      <c r="A30" s="33">
        <v>23</v>
      </c>
      <c r="B30" s="34" t="s">
        <v>71</v>
      </c>
      <c r="C30" s="35">
        <v>512</v>
      </c>
      <c r="D30" s="36">
        <v>68</v>
      </c>
      <c r="E30" s="37">
        <f t="shared" si="1"/>
        <v>580</v>
      </c>
      <c r="F30" s="38">
        <f t="shared" si="0"/>
        <v>2.1356820926738741E-3</v>
      </c>
    </row>
    <row r="31" spans="1:6" x14ac:dyDescent="0.35">
      <c r="A31" s="33">
        <v>24</v>
      </c>
      <c r="B31" s="40" t="s">
        <v>72</v>
      </c>
      <c r="C31" s="35">
        <v>1175</v>
      </c>
      <c r="D31" s="36">
        <v>490</v>
      </c>
      <c r="E31" s="37">
        <f t="shared" si="1"/>
        <v>1665</v>
      </c>
      <c r="F31" s="38">
        <f t="shared" si="0"/>
        <v>6.1308804901758626E-3</v>
      </c>
    </row>
    <row r="32" spans="1:6" x14ac:dyDescent="0.35">
      <c r="A32" s="33">
        <v>25</v>
      </c>
      <c r="B32" s="34" t="s">
        <v>73</v>
      </c>
      <c r="C32" s="35">
        <v>0</v>
      </c>
      <c r="D32" s="36">
        <v>2</v>
      </c>
      <c r="E32" s="37">
        <f t="shared" si="1"/>
        <v>2</v>
      </c>
      <c r="F32" s="38">
        <f t="shared" si="0"/>
        <v>7.3644210092202553E-6</v>
      </c>
    </row>
    <row r="33" spans="1:6" x14ac:dyDescent="0.35">
      <c r="A33" s="33">
        <v>26</v>
      </c>
      <c r="B33" s="41" t="s">
        <v>74</v>
      </c>
      <c r="C33" s="35">
        <v>7</v>
      </c>
      <c r="D33" s="36">
        <v>7</v>
      </c>
      <c r="E33" s="37">
        <f t="shared" si="1"/>
        <v>14</v>
      </c>
      <c r="F33" s="38">
        <f t="shared" si="0"/>
        <v>5.1550947064541786E-5</v>
      </c>
    </row>
    <row r="34" spans="1:6" x14ac:dyDescent="0.35">
      <c r="A34" s="33">
        <v>27</v>
      </c>
      <c r="B34" s="34" t="s">
        <v>75</v>
      </c>
      <c r="C34" s="35">
        <v>1349</v>
      </c>
      <c r="D34" s="36">
        <v>1517</v>
      </c>
      <c r="E34" s="37">
        <f t="shared" si="1"/>
        <v>2866</v>
      </c>
      <c r="F34" s="38">
        <f t="shared" si="0"/>
        <v>1.0553215306212626E-2</v>
      </c>
    </row>
    <row r="35" spans="1:6" x14ac:dyDescent="0.35">
      <c r="A35" s="33">
        <v>28</v>
      </c>
      <c r="B35" s="34" t="s">
        <v>76</v>
      </c>
      <c r="C35" s="35">
        <v>12499</v>
      </c>
      <c r="D35" s="36">
        <v>490</v>
      </c>
      <c r="E35" s="37">
        <f t="shared" si="1"/>
        <v>12989</v>
      </c>
      <c r="F35" s="38">
        <f t="shared" si="0"/>
        <v>4.7828232244380944E-2</v>
      </c>
    </row>
    <row r="36" spans="1:6" x14ac:dyDescent="0.35">
      <c r="A36" s="33">
        <v>29</v>
      </c>
      <c r="B36" s="34" t="s">
        <v>77</v>
      </c>
      <c r="C36" s="35">
        <v>2539</v>
      </c>
      <c r="D36" s="36">
        <v>1109</v>
      </c>
      <c r="E36" s="37">
        <f t="shared" si="1"/>
        <v>3648</v>
      </c>
      <c r="F36" s="38">
        <f t="shared" si="0"/>
        <v>1.3432703920817746E-2</v>
      </c>
    </row>
    <row r="37" spans="1:6" x14ac:dyDescent="0.35">
      <c r="A37" s="33">
        <v>30</v>
      </c>
      <c r="B37" s="34" t="s">
        <v>78</v>
      </c>
      <c r="C37" s="35">
        <v>19740</v>
      </c>
      <c r="D37" s="36">
        <v>1713</v>
      </c>
      <c r="E37" s="37">
        <f t="shared" si="1"/>
        <v>21453</v>
      </c>
      <c r="F37" s="38">
        <f t="shared" si="0"/>
        <v>7.8994461955401066E-2</v>
      </c>
    </row>
    <row r="38" spans="1:6" x14ac:dyDescent="0.35">
      <c r="A38" s="33">
        <v>31</v>
      </c>
      <c r="B38" s="42" t="s">
        <v>79</v>
      </c>
      <c r="C38" s="35">
        <v>116</v>
      </c>
      <c r="D38" s="36">
        <v>52</v>
      </c>
      <c r="E38" s="37">
        <f t="shared" si="1"/>
        <v>168</v>
      </c>
      <c r="F38" s="38">
        <f t="shared" si="0"/>
        <v>6.1861136477450143E-4</v>
      </c>
    </row>
    <row r="39" spans="1:6" x14ac:dyDescent="0.35">
      <c r="A39" s="33">
        <v>32</v>
      </c>
      <c r="B39" s="34" t="s">
        <v>80</v>
      </c>
      <c r="C39" s="35">
        <v>9134</v>
      </c>
      <c r="D39" s="36">
        <v>518</v>
      </c>
      <c r="E39" s="37">
        <f t="shared" si="1"/>
        <v>9652</v>
      </c>
      <c r="F39" s="38">
        <f t="shared" si="0"/>
        <v>3.554069579049695E-2</v>
      </c>
    </row>
    <row r="40" spans="1:6" x14ac:dyDescent="0.35">
      <c r="A40" s="33">
        <v>33</v>
      </c>
      <c r="B40" s="40" t="s">
        <v>81</v>
      </c>
      <c r="C40" s="35">
        <v>2263</v>
      </c>
      <c r="D40" s="36">
        <v>418</v>
      </c>
      <c r="E40" s="37">
        <f t="shared" si="1"/>
        <v>2681</v>
      </c>
      <c r="F40" s="38">
        <f t="shared" si="0"/>
        <v>9.8720063628597518E-3</v>
      </c>
    </row>
    <row r="41" spans="1:6" x14ac:dyDescent="0.35">
      <c r="A41" s="33">
        <v>34</v>
      </c>
      <c r="B41" s="34" t="s">
        <v>82</v>
      </c>
      <c r="C41" s="35">
        <v>0</v>
      </c>
      <c r="D41" s="36">
        <v>32</v>
      </c>
      <c r="E41" s="37">
        <f t="shared" si="1"/>
        <v>32</v>
      </c>
      <c r="F41" s="38">
        <f t="shared" si="0"/>
        <v>1.1783073614752408E-4</v>
      </c>
    </row>
    <row r="42" spans="1:6" x14ac:dyDescent="0.35">
      <c r="A42" s="33">
        <v>35</v>
      </c>
      <c r="B42" s="34" t="s">
        <v>83</v>
      </c>
      <c r="C42" s="35">
        <v>1387</v>
      </c>
      <c r="D42" s="36">
        <v>155</v>
      </c>
      <c r="E42" s="37">
        <f t="shared" si="1"/>
        <v>1542</v>
      </c>
      <c r="F42" s="38">
        <f t="shared" si="0"/>
        <v>5.6779685981088171E-3</v>
      </c>
    </row>
    <row r="43" spans="1:6" x14ac:dyDescent="0.35">
      <c r="A43" s="33">
        <v>36</v>
      </c>
      <c r="B43" s="40" t="s">
        <v>84</v>
      </c>
      <c r="C43" s="35">
        <v>34513</v>
      </c>
      <c r="D43" s="36">
        <v>700</v>
      </c>
      <c r="E43" s="37">
        <f t="shared" si="1"/>
        <v>35213</v>
      </c>
      <c r="F43" s="38">
        <f t="shared" si="0"/>
        <v>0.12966167849883642</v>
      </c>
    </row>
    <row r="44" spans="1:6" x14ac:dyDescent="0.35">
      <c r="A44" s="33">
        <v>37</v>
      </c>
      <c r="B44" s="34" t="s">
        <v>85</v>
      </c>
      <c r="C44" s="35">
        <v>11424</v>
      </c>
      <c r="D44" s="36">
        <v>1469</v>
      </c>
      <c r="E44" s="37">
        <f t="shared" si="1"/>
        <v>12893</v>
      </c>
      <c r="F44" s="38">
        <f t="shared" si="0"/>
        <v>4.7474740035938372E-2</v>
      </c>
    </row>
    <row r="45" spans="1:6" x14ac:dyDescent="0.35">
      <c r="A45" s="33">
        <v>38</v>
      </c>
      <c r="B45" s="34" t="s">
        <v>86</v>
      </c>
      <c r="C45" s="35">
        <v>2057</v>
      </c>
      <c r="D45" s="36">
        <v>335</v>
      </c>
      <c r="E45" s="37">
        <f t="shared" si="1"/>
        <v>2392</v>
      </c>
      <c r="F45" s="38">
        <f t="shared" si="0"/>
        <v>8.8078475270274258E-3</v>
      </c>
    </row>
    <row r="46" spans="1:6" x14ac:dyDescent="0.35">
      <c r="A46" s="33">
        <v>39</v>
      </c>
      <c r="B46" s="34" t="s">
        <v>87</v>
      </c>
      <c r="C46" s="35">
        <v>55</v>
      </c>
      <c r="D46" s="36">
        <v>49</v>
      </c>
      <c r="E46" s="37">
        <f t="shared" si="1"/>
        <v>104</v>
      </c>
      <c r="F46" s="38">
        <f t="shared" si="0"/>
        <v>3.8294989247945329E-4</v>
      </c>
    </row>
    <row r="47" spans="1:6" x14ac:dyDescent="0.35">
      <c r="A47" s="33">
        <v>40</v>
      </c>
      <c r="B47" s="34" t="s">
        <v>88</v>
      </c>
      <c r="C47" s="35">
        <v>2953</v>
      </c>
      <c r="D47" s="36">
        <v>584</v>
      </c>
      <c r="E47" s="37">
        <f t="shared" si="1"/>
        <v>3537</v>
      </c>
      <c r="F47" s="38">
        <f t="shared" si="0"/>
        <v>1.3023978554806021E-2</v>
      </c>
    </row>
    <row r="48" spans="1:6" x14ac:dyDescent="0.35">
      <c r="A48" s="21"/>
      <c r="B48" s="34"/>
      <c r="C48" s="35"/>
      <c r="D48" s="36"/>
      <c r="E48" s="43"/>
      <c r="F48" s="38"/>
    </row>
    <row r="49" spans="1:6" x14ac:dyDescent="0.35">
      <c r="A49" s="14"/>
      <c r="B49" s="44" t="s">
        <v>7</v>
      </c>
      <c r="C49" s="37">
        <f>SUM(C8:C47)</f>
        <v>216636</v>
      </c>
      <c r="D49" s="37">
        <f>SUM(D8:D47)</f>
        <v>54940</v>
      </c>
      <c r="E49" s="37">
        <f>SUM(E8:E47)</f>
        <v>271576</v>
      </c>
      <c r="F49" s="45">
        <f>SUM(F8:F47)</f>
        <v>1.0000000000000002</v>
      </c>
    </row>
    <row r="50" spans="1:6" x14ac:dyDescent="0.35">
      <c r="A50" s="6"/>
      <c r="B50" s="7"/>
      <c r="C50" s="8"/>
      <c r="D50" s="8"/>
      <c r="E50" s="9"/>
      <c r="F50" s="10"/>
    </row>
    <row r="51" spans="1:6" x14ac:dyDescent="0.35">
      <c r="A51" s="52" t="s">
        <v>8</v>
      </c>
      <c r="B51" s="52"/>
      <c r="C51" s="52"/>
      <c r="D51" s="52"/>
      <c r="E51" s="52"/>
      <c r="F51" s="52"/>
    </row>
    <row r="52" spans="1:6" x14ac:dyDescent="0.35">
      <c r="A52" s="52" t="s">
        <v>9</v>
      </c>
      <c r="B52" s="52"/>
      <c r="C52" s="52"/>
      <c r="D52" s="52"/>
      <c r="E52" s="52"/>
      <c r="F52" s="52"/>
    </row>
    <row r="53" spans="1:6" x14ac:dyDescent="0.35">
      <c r="A53" s="52" t="s">
        <v>10</v>
      </c>
      <c r="B53" s="52"/>
      <c r="C53" s="52"/>
      <c r="D53" s="52"/>
      <c r="E53" s="52"/>
      <c r="F53" s="52"/>
    </row>
    <row r="54" spans="1:6" x14ac:dyDescent="0.35">
      <c r="A54" s="19"/>
      <c r="B54" s="19"/>
      <c r="C54" s="19"/>
      <c r="D54" s="19"/>
      <c r="E54" s="19"/>
      <c r="F54" s="19"/>
    </row>
  </sheetData>
  <mergeCells count="8">
    <mergeCell ref="A52:F52"/>
    <mergeCell ref="A53:F53"/>
    <mergeCell ref="A1:F1"/>
    <mergeCell ref="A2:F2"/>
    <mergeCell ref="A3:F3"/>
    <mergeCell ref="A4:F4"/>
    <mergeCell ref="C6:F6"/>
    <mergeCell ref="A51:F51"/>
  </mergeCells>
  <pageMargins left="0.36812499999999998" right="0.33906249999999999" top="0.87145833333333333" bottom="0.34354166666666669" header="0.3" footer="0.3"/>
  <pageSetup scale="89" orientation="portrait" horizontalDpi="4294967293" r:id="rId1"/>
  <headerFooter>
    <oddHeader>&amp;R&amp;8Connecticut Light and Power dba Eversource Energy
Docket No. 06-10-22
Page &amp;P of &amp;N
Attachment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D427D-30A8-4926-83D6-E865A5BC51BE}">
  <sheetPr>
    <pageSetUpPr fitToPage="1"/>
  </sheetPr>
  <dimension ref="A1:D38"/>
  <sheetViews>
    <sheetView zoomScale="90" zoomScaleNormal="90" workbookViewId="0">
      <selection activeCell="A5" sqref="A5"/>
    </sheetView>
  </sheetViews>
  <sheetFormatPr defaultColWidth="9.08984375" defaultRowHeight="14" x14ac:dyDescent="0.3"/>
  <cols>
    <col min="1" max="1" width="41.6328125" style="11" bestFit="1" customWidth="1"/>
    <col min="2" max="4" width="15.6328125" style="11" customWidth="1"/>
    <col min="5" max="16384" width="9.08984375" style="11"/>
  </cols>
  <sheetData>
    <row r="1" spans="1:4" ht="18" customHeight="1" x14ac:dyDescent="0.3">
      <c r="A1" s="47" t="s">
        <v>0</v>
      </c>
      <c r="B1" s="47"/>
      <c r="C1" s="47"/>
      <c r="D1" s="47"/>
    </row>
    <row r="2" spans="1:4" ht="18" customHeight="1" x14ac:dyDescent="0.3">
      <c r="A2" s="47" t="s">
        <v>1</v>
      </c>
      <c r="B2" s="47"/>
      <c r="C2" s="47"/>
      <c r="D2" s="47"/>
    </row>
    <row r="3" spans="1:4" ht="18" customHeight="1" x14ac:dyDescent="0.3">
      <c r="A3" s="47" t="s">
        <v>2</v>
      </c>
      <c r="B3" s="47"/>
      <c r="C3" s="47"/>
      <c r="D3" s="47"/>
    </row>
    <row r="4" spans="1:4" ht="18" customHeight="1" x14ac:dyDescent="0.3">
      <c r="A4" s="47" t="str">
        <f>'Smry Load Customer'!A5:I5</f>
        <v>Data as of August 31, 2020</v>
      </c>
      <c r="B4" s="47"/>
      <c r="C4" s="47"/>
      <c r="D4" s="47"/>
    </row>
    <row r="5" spans="1:4" x14ac:dyDescent="0.3">
      <c r="A5" s="20"/>
      <c r="B5" s="20"/>
      <c r="C5" s="6"/>
      <c r="D5" s="6"/>
    </row>
    <row r="6" spans="1:4" ht="44.25" customHeight="1" x14ac:dyDescent="0.3">
      <c r="A6" s="18" t="s">
        <v>16</v>
      </c>
      <c r="B6" s="13" t="s">
        <v>4</v>
      </c>
      <c r="C6" s="12" t="s">
        <v>5</v>
      </c>
      <c r="D6" s="12" t="s">
        <v>13</v>
      </c>
    </row>
    <row r="7" spans="1:4" x14ac:dyDescent="0.3">
      <c r="A7" s="14" t="s">
        <v>21</v>
      </c>
      <c r="B7" s="21">
        <v>709</v>
      </c>
      <c r="C7" s="22">
        <v>28</v>
      </c>
      <c r="D7" s="23">
        <f>SUM(B7:C7)</f>
        <v>737</v>
      </c>
    </row>
    <row r="8" spans="1:4" x14ac:dyDescent="0.3">
      <c r="A8" s="14" t="s">
        <v>14</v>
      </c>
      <c r="B8" s="21">
        <v>8946</v>
      </c>
      <c r="C8" s="22">
        <v>121</v>
      </c>
      <c r="D8" s="23">
        <f t="shared" ref="D8:D9" si="0">SUM(B8:C8)</f>
        <v>9067</v>
      </c>
    </row>
    <row r="9" spans="1:4" x14ac:dyDescent="0.3">
      <c r="A9" s="15" t="s">
        <v>6</v>
      </c>
      <c r="B9" s="23">
        <f>IF(SUM(B7:B8)=0,0,SUM(B7:B8))</f>
        <v>9655</v>
      </c>
      <c r="C9" s="23">
        <f>IF(SUM(C7:C8)=0,0,SUM(C7:C8))</f>
        <v>149</v>
      </c>
      <c r="D9" s="23">
        <f t="shared" si="0"/>
        <v>9804</v>
      </c>
    </row>
    <row r="10" spans="1:4" x14ac:dyDescent="0.3">
      <c r="A10" s="16"/>
      <c r="B10" s="17"/>
      <c r="C10" s="17"/>
      <c r="D10" s="17"/>
    </row>
    <row r="11" spans="1:4" ht="26" x14ac:dyDescent="0.3">
      <c r="A11" s="18" t="s">
        <v>17</v>
      </c>
      <c r="B11" s="13" t="s">
        <v>4</v>
      </c>
      <c r="C11" s="12" t="s">
        <v>5</v>
      </c>
      <c r="D11" s="12" t="s">
        <v>13</v>
      </c>
    </row>
    <row r="12" spans="1:4" x14ac:dyDescent="0.3">
      <c r="A12" s="14" t="s">
        <v>39</v>
      </c>
      <c r="B12" s="21">
        <v>0</v>
      </c>
      <c r="C12" s="22">
        <v>1</v>
      </c>
      <c r="D12" s="23">
        <f>SUM(B12:C12)</f>
        <v>1</v>
      </c>
    </row>
    <row r="13" spans="1:4" x14ac:dyDescent="0.3">
      <c r="A13" s="14" t="s">
        <v>21</v>
      </c>
      <c r="B13" s="21">
        <v>24</v>
      </c>
      <c r="C13" s="22">
        <v>0</v>
      </c>
      <c r="D13" s="23">
        <f t="shared" ref="D13:D15" si="1">SUM(B13:C13)</f>
        <v>24</v>
      </c>
    </row>
    <row r="14" spans="1:4" x14ac:dyDescent="0.3">
      <c r="A14" s="14" t="s">
        <v>14</v>
      </c>
      <c r="B14" s="21">
        <v>1071</v>
      </c>
      <c r="C14" s="22">
        <v>4</v>
      </c>
      <c r="D14" s="23">
        <f t="shared" si="1"/>
        <v>1075</v>
      </c>
    </row>
    <row r="15" spans="1:4" x14ac:dyDescent="0.3">
      <c r="A15" s="15" t="s">
        <v>6</v>
      </c>
      <c r="B15" s="23">
        <f>SUM(B12:B14)</f>
        <v>1095</v>
      </c>
      <c r="C15" s="23">
        <f>SUM(C12:C14)</f>
        <v>5</v>
      </c>
      <c r="D15" s="23">
        <f t="shared" si="1"/>
        <v>1100</v>
      </c>
    </row>
    <row r="16" spans="1:4" x14ac:dyDescent="0.3">
      <c r="A16" s="16"/>
      <c r="B16" s="17"/>
      <c r="C16" s="17"/>
      <c r="D16" s="17"/>
    </row>
    <row r="17" spans="1:4" ht="26" x14ac:dyDescent="0.3">
      <c r="A17" s="18" t="s">
        <v>18</v>
      </c>
      <c r="B17" s="13" t="s">
        <v>4</v>
      </c>
      <c r="C17" s="12" t="s">
        <v>5</v>
      </c>
      <c r="D17" s="12" t="s">
        <v>13</v>
      </c>
    </row>
    <row r="18" spans="1:4" x14ac:dyDescent="0.3">
      <c r="A18" s="14" t="s">
        <v>39</v>
      </c>
      <c r="B18" s="21">
        <f>B12</f>
        <v>0</v>
      </c>
      <c r="C18" s="21">
        <f>C12</f>
        <v>1</v>
      </c>
      <c r="D18" s="23">
        <f>SUM(B18:C18)</f>
        <v>1</v>
      </c>
    </row>
    <row r="19" spans="1:4" x14ac:dyDescent="0.3">
      <c r="A19" s="14" t="s">
        <v>21</v>
      </c>
      <c r="B19" s="21">
        <f>IF(B7+B13=0,0,B7+B13)</f>
        <v>733</v>
      </c>
      <c r="C19" s="22">
        <f>IF(C7+C13=0,0,C7+C13)</f>
        <v>28</v>
      </c>
      <c r="D19" s="23">
        <f>SUM(B19:C19)</f>
        <v>761</v>
      </c>
    </row>
    <row r="20" spans="1:4" x14ac:dyDescent="0.3">
      <c r="A20" s="14" t="s">
        <v>14</v>
      </c>
      <c r="B20" s="21">
        <f>IF(B8+B14=0,0,B8+B14)</f>
        <v>10017</v>
      </c>
      <c r="C20" s="22">
        <f>IF(C8+C14=0,0,C8+C14)</f>
        <v>125</v>
      </c>
      <c r="D20" s="23">
        <f t="shared" ref="D20:D21" si="2">SUM(B20:C20)</f>
        <v>10142</v>
      </c>
    </row>
    <row r="21" spans="1:4" x14ac:dyDescent="0.3">
      <c r="A21" s="15" t="s">
        <v>6</v>
      </c>
      <c r="B21" s="23">
        <f>SUM(B18:B20)</f>
        <v>10750</v>
      </c>
      <c r="C21" s="23">
        <f>SUM(C18:C20)</f>
        <v>154</v>
      </c>
      <c r="D21" s="23">
        <f t="shared" si="2"/>
        <v>10904</v>
      </c>
    </row>
    <row r="22" spans="1:4" x14ac:dyDescent="0.3">
      <c r="A22" s="16"/>
      <c r="B22" s="17"/>
      <c r="C22" s="17"/>
      <c r="D22" s="17"/>
    </row>
    <row r="23" spans="1:4" ht="39" x14ac:dyDescent="0.3">
      <c r="A23" s="18" t="s">
        <v>19</v>
      </c>
      <c r="B23" s="12" t="s">
        <v>4</v>
      </c>
      <c r="C23" s="12" t="str">
        <f>C6</f>
        <v>Business</v>
      </c>
      <c r="D23" s="12" t="s">
        <v>13</v>
      </c>
    </row>
    <row r="24" spans="1:4" x14ac:dyDescent="0.3">
      <c r="A24" s="14" t="s">
        <v>39</v>
      </c>
      <c r="B24" s="21">
        <v>0</v>
      </c>
      <c r="C24" s="21">
        <v>0</v>
      </c>
      <c r="D24" s="23">
        <f>SUM(B24:C24)</f>
        <v>0</v>
      </c>
    </row>
    <row r="25" spans="1:4" x14ac:dyDescent="0.3">
      <c r="A25" s="14" t="s">
        <v>21</v>
      </c>
      <c r="B25" s="21">
        <v>862</v>
      </c>
      <c r="C25" s="21">
        <v>6</v>
      </c>
      <c r="D25" s="23">
        <f>SUM(B25:C25)</f>
        <v>868</v>
      </c>
    </row>
    <row r="26" spans="1:4" x14ac:dyDescent="0.3">
      <c r="A26" s="14" t="s">
        <v>14</v>
      </c>
      <c r="B26" s="21">
        <v>2590</v>
      </c>
      <c r="C26" s="21">
        <v>89</v>
      </c>
      <c r="D26" s="23">
        <f t="shared" ref="D26:D27" si="3">SUM(B26:C26)</f>
        <v>2679</v>
      </c>
    </row>
    <row r="27" spans="1:4" x14ac:dyDescent="0.3">
      <c r="A27" s="15" t="str">
        <f>A1</f>
        <v>CL&amp;P dba Eversource Energy</v>
      </c>
      <c r="B27" s="23">
        <f>SUM(B24:B26)</f>
        <v>3452</v>
      </c>
      <c r="C27" s="23">
        <f>SUM(C24:C26)</f>
        <v>95</v>
      </c>
      <c r="D27" s="23">
        <f t="shared" si="3"/>
        <v>3547</v>
      </c>
    </row>
    <row r="28" spans="1:4" x14ac:dyDescent="0.3">
      <c r="A28" s="3"/>
      <c r="B28" s="3"/>
      <c r="C28" s="3"/>
      <c r="D28" s="3"/>
    </row>
    <row r="29" spans="1:4" ht="39" x14ac:dyDescent="0.3">
      <c r="A29" s="18" t="s">
        <v>20</v>
      </c>
      <c r="B29" s="12" t="s">
        <v>4</v>
      </c>
      <c r="C29" s="12" t="str">
        <f>C6</f>
        <v>Business</v>
      </c>
      <c r="D29" s="12" t="s">
        <v>13</v>
      </c>
    </row>
    <row r="30" spans="1:4" x14ac:dyDescent="0.3">
      <c r="A30" s="14" t="s">
        <v>39</v>
      </c>
      <c r="B30" s="21">
        <f>B18+B24</f>
        <v>0</v>
      </c>
      <c r="C30" s="21">
        <f>C18+C24</f>
        <v>1</v>
      </c>
      <c r="D30" s="23">
        <f>SUM(B30:C30)</f>
        <v>1</v>
      </c>
    </row>
    <row r="31" spans="1:4" x14ac:dyDescent="0.3">
      <c r="A31" s="14" t="s">
        <v>21</v>
      </c>
      <c r="B31" s="21">
        <f>SUM(B19+B25)</f>
        <v>1595</v>
      </c>
      <c r="C31" s="21">
        <f>SUM(C19+C25)</f>
        <v>34</v>
      </c>
      <c r="D31" s="23">
        <f t="shared" ref="D31:D33" si="4">SUM(B31:C31)</f>
        <v>1629</v>
      </c>
    </row>
    <row r="32" spans="1:4" x14ac:dyDescent="0.3">
      <c r="A32" s="14" t="s">
        <v>14</v>
      </c>
      <c r="B32" s="21">
        <f>SUM(B20+B26)</f>
        <v>12607</v>
      </c>
      <c r="C32" s="21">
        <f>SUM(C20+C26)</f>
        <v>214</v>
      </c>
      <c r="D32" s="23">
        <f t="shared" si="4"/>
        <v>12821</v>
      </c>
    </row>
    <row r="33" spans="1:4" x14ac:dyDescent="0.3">
      <c r="A33" s="15" t="str">
        <f>A1</f>
        <v>CL&amp;P dba Eversource Energy</v>
      </c>
      <c r="B33" s="23">
        <f>SUM(B30:B32)</f>
        <v>14202</v>
      </c>
      <c r="C33" s="23">
        <f>SUM(C30:C32)</f>
        <v>249</v>
      </c>
      <c r="D33" s="23">
        <f t="shared" si="4"/>
        <v>14451</v>
      </c>
    </row>
    <row r="34" spans="1:4" x14ac:dyDescent="0.3">
      <c r="A34" s="2"/>
      <c r="B34" s="3"/>
      <c r="C34" s="3"/>
      <c r="D34" s="2"/>
    </row>
    <row r="35" spans="1:4" x14ac:dyDescent="0.3">
      <c r="A35" s="57" t="str">
        <f>"In summary, "&amp;TEXT($D$9,"0,00")&amp; " of Eversource's customers are participating in the Community Energy CTCleanEnergyOptions Program"</f>
        <v>In summary, 9,804 of Eversource's customers are participating in the Community Energy CTCleanEnergyOptions Program</v>
      </c>
      <c r="B35" s="57"/>
      <c r="C35" s="57"/>
      <c r="D35" s="57"/>
    </row>
    <row r="36" spans="1:4" x14ac:dyDescent="0.3">
      <c r="A36" s="57" t="str">
        <f>"In summary, "&amp;TEXT($D$27,"0,00")&amp; " of Eversource's customers are participating in the Sterling Planet - Renewable Energy Certificate"</f>
        <v>In summary, 3,547 of Eversource's customers are participating in the Sterling Planet - Renewable Energy Certificate</v>
      </c>
      <c r="B36" s="57"/>
      <c r="C36" s="57"/>
      <c r="D36" s="57"/>
    </row>
    <row r="37" spans="1:4" x14ac:dyDescent="0.3">
      <c r="A37" s="57" t="str">
        <f>"In summary, "&amp;TEXT($D$33,"0,00")&amp; " of Eversource's customers are participating in all REC Programs"</f>
        <v>In summary, 14,451 of Eversource's customers are participating in all REC Programs</v>
      </c>
      <c r="B37" s="57"/>
      <c r="C37" s="57"/>
      <c r="D37" s="57"/>
    </row>
    <row r="38" spans="1:4" x14ac:dyDescent="0.3">
      <c r="A38" s="57" t="s">
        <v>15</v>
      </c>
      <c r="B38" s="57"/>
      <c r="C38" s="57"/>
      <c r="D38" s="57"/>
    </row>
  </sheetData>
  <mergeCells count="8">
    <mergeCell ref="A35:D35"/>
    <mergeCell ref="A36:D36"/>
    <mergeCell ref="A37:D37"/>
    <mergeCell ref="A38:D38"/>
    <mergeCell ref="A1:D1"/>
    <mergeCell ref="A2:D2"/>
    <mergeCell ref="A3:D3"/>
    <mergeCell ref="A4:D4"/>
  </mergeCells>
  <printOptions horizontalCentered="1" verticalCentered="1"/>
  <pageMargins left="0.25" right="0.25" top="0.96875" bottom="0.25" header="0.3" footer="0.3"/>
  <pageSetup orientation="portrait"/>
  <headerFooter>
    <oddHeader>&amp;R&amp;8Connecticut Light and Power dba Eversource Energy
Docket No. 06-10-22
Page &amp;P of &amp;N
Attachment 1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Smry Load Customer</vt:lpstr>
      <vt:lpstr>Suppliers</vt:lpstr>
      <vt:lpstr>REC Program Detail</vt:lpstr>
      <vt:lpstr>'REC Program Detail'!Print_Area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J Downing</dc:creator>
  <cp:lastModifiedBy>Simpson, Marc E</cp:lastModifiedBy>
  <cp:lastPrinted>2020-05-13T17:15:21Z</cp:lastPrinted>
  <dcterms:created xsi:type="dcterms:W3CDTF">2019-01-04T17:35:12Z</dcterms:created>
  <dcterms:modified xsi:type="dcterms:W3CDTF">2020-10-01T18:52:09Z</dcterms:modified>
</cp:coreProperties>
</file>